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1f5aec730e2f295/Desktop/2-GEORGIA STATE UNIVERSITY/SUMMER 2024/DATA DRIVEN/GROUP ASSIGNMENTS/"/>
    </mc:Choice>
  </mc:AlternateContent>
  <xr:revisionPtr revIDLastSave="1" documentId="8_{BF02CBB9-862A-41A0-929C-CC6A37F3AE68}" xr6:coauthVersionLast="47" xr6:coauthVersionMax="47" xr10:uidLastSave="{1D7AA213-C840-4445-A012-F53E647FA20C}"/>
  <bookViews>
    <workbookView xWindow="-108" yWindow="-108" windowWidth="23256" windowHeight="12456" activeTab="5" xr2:uid="{1FC6D244-27DA-427C-A706-591DA1C85B15}"/>
  </bookViews>
  <sheets>
    <sheet name="Quarterly Data" sheetId="1" r:id="rId1"/>
    <sheet name="Naive Method" sheetId="11" r:id="rId2"/>
    <sheet name="Moving Average" sheetId="12" r:id="rId3"/>
    <sheet name="SES Alpha 0.25" sheetId="14" r:id="rId4"/>
    <sheet name="SES Alpha 0.5" sheetId="15" r:id="rId5"/>
    <sheet name="Comparison Table" sheetId="17" r:id="rId6"/>
    <sheet name="Trendline" sheetId="18" r:id="rId7"/>
    <sheet name="Decomposition" sheetId="21" r:id="rId8"/>
    <sheet name="Comparison Table2" sheetId="22" r:id="rId9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8" l="1"/>
  <c r="G24" i="18"/>
  <c r="H24" i="18"/>
  <c r="I24" i="18"/>
  <c r="C22" i="15"/>
  <c r="C24" i="15"/>
  <c r="C25" i="15"/>
  <c r="D25" i="15"/>
  <c r="E25" i="15"/>
  <c r="F25" i="15"/>
  <c r="G25" i="15"/>
  <c r="H25" i="15"/>
  <c r="H25" i="14"/>
  <c r="G25" i="14"/>
  <c r="F25" i="14"/>
  <c r="E25" i="14"/>
  <c r="D25" i="14"/>
  <c r="E24" i="12"/>
  <c r="F24" i="12"/>
  <c r="G24" i="12"/>
  <c r="D24" i="12"/>
  <c r="H24" i="12"/>
  <c r="C24" i="12"/>
  <c r="G23" i="11"/>
  <c r="F23" i="11"/>
  <c r="K24" i="21"/>
  <c r="J24" i="21"/>
  <c r="I24" i="21"/>
  <c r="H24" i="21"/>
  <c r="G24" i="21"/>
  <c r="J24" i="18"/>
  <c r="F23" i="21"/>
  <c r="G23" i="21" s="1"/>
  <c r="J23" i="21" s="1"/>
  <c r="G22" i="21"/>
  <c r="J22" i="21" s="1"/>
  <c r="J21" i="21"/>
  <c r="G21" i="21"/>
  <c r="H21" i="21" s="1"/>
  <c r="I21" i="21" s="1"/>
  <c r="G20" i="21"/>
  <c r="J20" i="21" s="1"/>
  <c r="J19" i="21"/>
  <c r="G19" i="21"/>
  <c r="H19" i="21" s="1"/>
  <c r="I19" i="21" s="1"/>
  <c r="G18" i="21"/>
  <c r="J18" i="21" s="1"/>
  <c r="J17" i="21"/>
  <c r="G17" i="21"/>
  <c r="H17" i="21" s="1"/>
  <c r="I17" i="21" s="1"/>
  <c r="G16" i="21"/>
  <c r="J16" i="21" s="1"/>
  <c r="J15" i="21"/>
  <c r="G15" i="21"/>
  <c r="H15" i="21" s="1"/>
  <c r="I15" i="21" s="1"/>
  <c r="G14" i="21"/>
  <c r="J14" i="21" s="1"/>
  <c r="J13" i="21"/>
  <c r="G13" i="21"/>
  <c r="H13" i="21" s="1"/>
  <c r="I13" i="21" s="1"/>
  <c r="G12" i="21"/>
  <c r="J12" i="21" s="1"/>
  <c r="J11" i="21"/>
  <c r="G11" i="21"/>
  <c r="H11" i="21" s="1"/>
  <c r="I11" i="21" s="1"/>
  <c r="G10" i="21"/>
  <c r="J10" i="21" s="1"/>
  <c r="J9" i="21"/>
  <c r="G9" i="21"/>
  <c r="H9" i="21" s="1"/>
  <c r="I9" i="21" s="1"/>
  <c r="G8" i="21"/>
  <c r="J8" i="21" s="1"/>
  <c r="J7" i="21"/>
  <c r="G7" i="21"/>
  <c r="H7" i="21" s="1"/>
  <c r="I7" i="21" s="1"/>
  <c r="G6" i="21"/>
  <c r="J6" i="21" s="1"/>
  <c r="J5" i="21"/>
  <c r="G5" i="21"/>
  <c r="H5" i="21" s="1"/>
  <c r="I5" i="21" s="1"/>
  <c r="G4" i="21"/>
  <c r="J4" i="21" s="1"/>
  <c r="F4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I23" i="18"/>
  <c r="H23" i="18"/>
  <c r="I22" i="18"/>
  <c r="H22" i="18"/>
  <c r="I21" i="18"/>
  <c r="H21" i="18"/>
  <c r="I20" i="18"/>
  <c r="H20" i="18"/>
  <c r="I19" i="18"/>
  <c r="H19" i="18"/>
  <c r="I18" i="18"/>
  <c r="H18" i="18"/>
  <c r="I17" i="18"/>
  <c r="H17" i="18"/>
  <c r="I16" i="18"/>
  <c r="H16" i="18"/>
  <c r="I15" i="18"/>
  <c r="H15" i="18"/>
  <c r="I14" i="18"/>
  <c r="H14" i="18"/>
  <c r="I13" i="18"/>
  <c r="H13" i="18"/>
  <c r="I12" i="18"/>
  <c r="H12" i="18"/>
  <c r="I11" i="18"/>
  <c r="H11" i="18"/>
  <c r="I10" i="18"/>
  <c r="H10" i="18"/>
  <c r="I9" i="18"/>
  <c r="H9" i="18"/>
  <c r="I8" i="18"/>
  <c r="H8" i="18"/>
  <c r="I7" i="18"/>
  <c r="H7" i="18"/>
  <c r="I6" i="18"/>
  <c r="H6" i="18"/>
  <c r="I5" i="18"/>
  <c r="H5" i="18"/>
  <c r="I4" i="18"/>
  <c r="H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D6" i="18"/>
  <c r="D5" i="18"/>
  <c r="D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X8" i="18"/>
  <c r="X7" i="18"/>
  <c r="X6" i="18"/>
  <c r="X5" i="18"/>
  <c r="X4" i="18"/>
  <c r="O4" i="18"/>
  <c r="W7" i="18"/>
  <c r="R8" i="18"/>
  <c r="S7" i="18" s="1"/>
  <c r="P8" i="18"/>
  <c r="Q5" i="18" s="1"/>
  <c r="N8" i="18"/>
  <c r="O7" i="18" s="1"/>
  <c r="W6" i="18"/>
  <c r="W5" i="18"/>
  <c r="W4" i="18"/>
  <c r="U7" i="18"/>
  <c r="U6" i="18"/>
  <c r="U5" i="18"/>
  <c r="U4" i="18"/>
  <c r="O6" i="18"/>
  <c r="O5" i="18"/>
  <c r="V8" i="18"/>
  <c r="T8" i="18"/>
  <c r="H22" i="21" l="1"/>
  <c r="I22" i="21" s="1"/>
  <c r="H4" i="21"/>
  <c r="I4" i="21" s="1"/>
  <c r="H6" i="21"/>
  <c r="I6" i="21" s="1"/>
  <c r="H8" i="21"/>
  <c r="I8" i="21" s="1"/>
  <c r="H10" i="21"/>
  <c r="I10" i="21" s="1"/>
  <c r="H12" i="21"/>
  <c r="I12" i="21" s="1"/>
  <c r="H14" i="21"/>
  <c r="I14" i="21" s="1"/>
  <c r="H16" i="21"/>
  <c r="I16" i="21" s="1"/>
  <c r="H18" i="21"/>
  <c r="I18" i="21" s="1"/>
  <c r="H20" i="21"/>
  <c r="I20" i="21" s="1"/>
  <c r="H23" i="21"/>
  <c r="I23" i="21" s="1"/>
  <c r="S4" i="18"/>
  <c r="S5" i="18"/>
  <c r="S6" i="18"/>
  <c r="Q7" i="18"/>
  <c r="Q4" i="18"/>
  <c r="Q8" i="18" s="1"/>
  <c r="Q6" i="18"/>
  <c r="W8" i="18"/>
  <c r="U8" i="18"/>
  <c r="O8" i="18"/>
  <c r="S8" i="18" l="1"/>
  <c r="C23" i="15" l="1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D6" i="15"/>
  <c r="E6" i="15" s="1"/>
  <c r="F6" i="15" s="1"/>
  <c r="C6" i="15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H23" i="11"/>
  <c r="E23" i="11"/>
  <c r="D23" i="11"/>
  <c r="C23" i="12"/>
  <c r="D23" i="12" s="1"/>
  <c r="C22" i="12"/>
  <c r="D22" i="12" s="1"/>
  <c r="C21" i="12"/>
  <c r="D21" i="12" s="1"/>
  <c r="C20" i="12"/>
  <c r="D20" i="12" s="1"/>
  <c r="D19" i="12"/>
  <c r="E19" i="12" s="1"/>
  <c r="F19" i="12" s="1"/>
  <c r="C19" i="12"/>
  <c r="C18" i="12"/>
  <c r="D18" i="12" s="1"/>
  <c r="G17" i="12"/>
  <c r="D17" i="12"/>
  <c r="E17" i="12" s="1"/>
  <c r="F17" i="12" s="1"/>
  <c r="C17" i="12"/>
  <c r="C16" i="12"/>
  <c r="D16" i="12" s="1"/>
  <c r="C15" i="12"/>
  <c r="D15" i="12" s="1"/>
  <c r="C14" i="12"/>
  <c r="D14" i="12" s="1"/>
  <c r="C13" i="12"/>
  <c r="D13" i="12" s="1"/>
  <c r="C12" i="12"/>
  <c r="D12" i="12" s="1"/>
  <c r="D11" i="12"/>
  <c r="E11" i="12" s="1"/>
  <c r="F11" i="12" s="1"/>
  <c r="C11" i="12"/>
  <c r="C10" i="12"/>
  <c r="D10" i="12" s="1"/>
  <c r="G9" i="12"/>
  <c r="D9" i="12"/>
  <c r="E9" i="12" s="1"/>
  <c r="F9" i="12" s="1"/>
  <c r="C9" i="12"/>
  <c r="C8" i="12"/>
  <c r="D8" i="12" s="1"/>
  <c r="C7" i="12"/>
  <c r="D7" i="12" s="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D4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D7" i="15" l="1"/>
  <c r="G6" i="15"/>
  <c r="D7" i="14"/>
  <c r="D6" i="14"/>
  <c r="G7" i="12"/>
  <c r="E7" i="12"/>
  <c r="F7" i="12" s="1"/>
  <c r="E12" i="12"/>
  <c r="F12" i="12" s="1"/>
  <c r="G12" i="12"/>
  <c r="E13" i="12"/>
  <c r="F13" i="12" s="1"/>
  <c r="G13" i="12"/>
  <c r="E20" i="12"/>
  <c r="F20" i="12" s="1"/>
  <c r="G20" i="12"/>
  <c r="E16" i="12"/>
  <c r="F16" i="12" s="1"/>
  <c r="G16" i="12"/>
  <c r="E21" i="12"/>
  <c r="F21" i="12" s="1"/>
  <c r="G21" i="12"/>
  <c r="G10" i="12"/>
  <c r="E10" i="12"/>
  <c r="F10" i="12" s="1"/>
  <c r="G22" i="12"/>
  <c r="E22" i="12"/>
  <c r="F22" i="12" s="1"/>
  <c r="G18" i="12"/>
  <c r="E18" i="12"/>
  <c r="F18" i="12" s="1"/>
  <c r="E8" i="12"/>
  <c r="F8" i="12" s="1"/>
  <c r="G8" i="12"/>
  <c r="G14" i="12"/>
  <c r="E14" i="12"/>
  <c r="F14" i="12" s="1"/>
  <c r="G15" i="12"/>
  <c r="E15" i="12"/>
  <c r="F15" i="12" s="1"/>
  <c r="G23" i="12"/>
  <c r="E23" i="12"/>
  <c r="F23" i="12" s="1"/>
  <c r="G11" i="12"/>
  <c r="G19" i="12"/>
  <c r="G7" i="15" l="1"/>
  <c r="E7" i="15"/>
  <c r="F7" i="15" s="1"/>
  <c r="D8" i="15"/>
  <c r="D8" i="14"/>
  <c r="G6" i="14"/>
  <c r="E6" i="14"/>
  <c r="F6" i="14" s="1"/>
  <c r="E7" i="14"/>
  <c r="F7" i="14" s="1"/>
  <c r="G7" i="14"/>
  <c r="D9" i="15" l="1"/>
  <c r="G8" i="15"/>
  <c r="E8" i="15"/>
  <c r="F8" i="15" s="1"/>
  <c r="D9" i="14"/>
  <c r="G8" i="14"/>
  <c r="E8" i="14"/>
  <c r="F8" i="14" s="1"/>
  <c r="G9" i="15" l="1"/>
  <c r="E9" i="15"/>
  <c r="F9" i="15" s="1"/>
  <c r="D10" i="15"/>
  <c r="G9" i="14"/>
  <c r="E9" i="14"/>
  <c r="F9" i="14" s="1"/>
  <c r="D10" i="14"/>
  <c r="D11" i="15" l="1"/>
  <c r="E10" i="15"/>
  <c r="F10" i="15" s="1"/>
  <c r="G10" i="15"/>
  <c r="D11" i="14"/>
  <c r="E10" i="14"/>
  <c r="F10" i="14" s="1"/>
  <c r="G10" i="14"/>
  <c r="G11" i="15" l="1"/>
  <c r="E11" i="15"/>
  <c r="F11" i="15" s="1"/>
  <c r="D12" i="15"/>
  <c r="G11" i="14"/>
  <c r="E11" i="14"/>
  <c r="F11" i="14" s="1"/>
  <c r="D12" i="14"/>
  <c r="G12" i="15" l="1"/>
  <c r="E12" i="15"/>
  <c r="F12" i="15" s="1"/>
  <c r="D13" i="15"/>
  <c r="E12" i="14"/>
  <c r="F12" i="14" s="1"/>
  <c r="G12" i="14"/>
  <c r="D13" i="14"/>
  <c r="D14" i="15" l="1"/>
  <c r="E13" i="15"/>
  <c r="F13" i="15" s="1"/>
  <c r="G13" i="15"/>
  <c r="E13" i="14"/>
  <c r="F13" i="14" s="1"/>
  <c r="G13" i="14"/>
  <c r="D14" i="14"/>
  <c r="E14" i="15" l="1"/>
  <c r="F14" i="15" s="1"/>
  <c r="G14" i="15"/>
  <c r="D15" i="15"/>
  <c r="G14" i="14"/>
  <c r="E14" i="14"/>
  <c r="F14" i="14" s="1"/>
  <c r="D15" i="14"/>
  <c r="D16" i="15" l="1"/>
  <c r="G15" i="15"/>
  <c r="E15" i="15"/>
  <c r="F15" i="15" s="1"/>
  <c r="D16" i="14"/>
  <c r="E15" i="14"/>
  <c r="F15" i="14" s="1"/>
  <c r="G15" i="14"/>
  <c r="D17" i="15" l="1"/>
  <c r="G16" i="15"/>
  <c r="E16" i="15"/>
  <c r="F16" i="15" s="1"/>
  <c r="D17" i="14"/>
  <c r="G16" i="14"/>
  <c r="E16" i="14"/>
  <c r="F16" i="14" s="1"/>
  <c r="G17" i="15" l="1"/>
  <c r="E17" i="15"/>
  <c r="F17" i="15" s="1"/>
  <c r="D18" i="15"/>
  <c r="G17" i="14"/>
  <c r="E17" i="14"/>
  <c r="F17" i="14" s="1"/>
  <c r="D18" i="14"/>
  <c r="D19" i="15" l="1"/>
  <c r="E18" i="15"/>
  <c r="F18" i="15" s="1"/>
  <c r="G18" i="15"/>
  <c r="D19" i="14"/>
  <c r="E18" i="14"/>
  <c r="F18" i="14" s="1"/>
  <c r="G18" i="14"/>
  <c r="G19" i="15" l="1"/>
  <c r="E19" i="15"/>
  <c r="F19" i="15" s="1"/>
  <c r="D20" i="15"/>
  <c r="G19" i="14"/>
  <c r="E19" i="14"/>
  <c r="F19" i="14" s="1"/>
  <c r="D20" i="14"/>
  <c r="G20" i="15" l="1"/>
  <c r="E20" i="15"/>
  <c r="F20" i="15" s="1"/>
  <c r="D21" i="15"/>
  <c r="D21" i="14"/>
  <c r="G20" i="14"/>
  <c r="E20" i="14"/>
  <c r="F20" i="14" s="1"/>
  <c r="D22" i="15" l="1"/>
  <c r="E21" i="15"/>
  <c r="F21" i="15" s="1"/>
  <c r="G21" i="15"/>
  <c r="D22" i="14"/>
  <c r="E21" i="14"/>
  <c r="F21" i="14" s="1"/>
  <c r="G21" i="14"/>
  <c r="D23" i="15" l="1"/>
  <c r="G22" i="15"/>
  <c r="E22" i="15"/>
  <c r="F22" i="15" s="1"/>
  <c r="G22" i="14"/>
  <c r="E22" i="14"/>
  <c r="F22" i="14" s="1"/>
  <c r="D23" i="14"/>
  <c r="D24" i="14"/>
  <c r="D24" i="15" l="1"/>
  <c r="G24" i="15"/>
  <c r="E24" i="15"/>
  <c r="F24" i="15" s="1"/>
  <c r="G23" i="15"/>
  <c r="E23" i="15"/>
  <c r="F23" i="15" s="1"/>
  <c r="G24" i="14"/>
  <c r="E24" i="14"/>
  <c r="F24" i="14" s="1"/>
  <c r="E23" i="14"/>
  <c r="F23" i="14" s="1"/>
  <c r="G23" i="14"/>
</calcChain>
</file>

<file path=xl/sharedStrings.xml><?xml version="1.0" encoding="utf-8"?>
<sst xmlns="http://schemas.openxmlformats.org/spreadsheetml/2006/main" count="167" uniqueCount="73">
  <si>
    <t>Microsoft Quarterly Revenue History</t>
  </si>
  <si>
    <t>Quarter</t>
  </si>
  <si>
    <t>Revenue ($ Billion)</t>
  </si>
  <si>
    <t>Forecast</t>
  </si>
  <si>
    <t>Error</t>
  </si>
  <si>
    <t>Abs. Error</t>
  </si>
  <si>
    <t>P. Error</t>
  </si>
  <si>
    <t>Squared Err</t>
  </si>
  <si>
    <t>N/A</t>
  </si>
  <si>
    <t>BIAS</t>
  </si>
  <si>
    <t>MAD</t>
  </si>
  <si>
    <t>MAPE</t>
  </si>
  <si>
    <t>MSE</t>
  </si>
  <si>
    <t>SE</t>
  </si>
  <si>
    <t>SIMPLE EXPONENTIAL SMOOTHING</t>
  </si>
  <si>
    <t>Alpha =</t>
  </si>
  <si>
    <t>Technique</t>
  </si>
  <si>
    <t>Naïve</t>
  </si>
  <si>
    <t>Moving Average</t>
  </si>
  <si>
    <t>SES Alpha 0.25</t>
  </si>
  <si>
    <t>SES Alpha 0.5</t>
  </si>
  <si>
    <t>Period</t>
  </si>
  <si>
    <t>SI</t>
  </si>
  <si>
    <t>Deseasonalized</t>
  </si>
  <si>
    <t>Predicted deseasonalized</t>
  </si>
  <si>
    <t>P.Error</t>
  </si>
  <si>
    <t>Quarters</t>
  </si>
  <si>
    <t>Year 1</t>
  </si>
  <si>
    <t>Ratio</t>
  </si>
  <si>
    <t>Year 2</t>
  </si>
  <si>
    <t>Year 3</t>
  </si>
  <si>
    <t>Year 4</t>
  </si>
  <si>
    <t>Year 5</t>
  </si>
  <si>
    <t>Average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</si>
  <si>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</si>
  <si>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</si>
  <si>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</si>
  <si>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</si>
  <si>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</si>
  <si>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</si>
  <si>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</si>
  <si>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</si>
  <si>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</si>
  <si>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</si>
  <si>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</si>
  <si>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</si>
  <si>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</si>
  <si>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</si>
  <si>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</si>
  <si>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</si>
  <si>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</si>
  <si>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</si>
  <si>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</si>
  <si>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</si>
  <si>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</si>
  <si>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</si>
  <si>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</si>
  <si>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</si>
  <si>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Deseasonalized</t>
  </si>
  <si>
    <t>Residuals</t>
  </si>
  <si>
    <t>Reseasonlized Prediction</t>
  </si>
  <si>
    <t>Per. Error</t>
  </si>
  <si>
    <t>Trendline</t>
  </si>
  <si>
    <t>Decomposition</t>
  </si>
  <si>
    <t>Squared Error</t>
  </si>
  <si>
    <t>ABS. Err</t>
  </si>
  <si>
    <t>Time Period(in Quarters)</t>
  </si>
  <si>
    <t>Revenue (in millions)</t>
  </si>
  <si>
    <t>Alpha=</t>
  </si>
  <si>
    <t>COMPARISON TABLE</t>
  </si>
  <si>
    <t>Lower 95.0%</t>
  </si>
  <si>
    <t>Upper 95.0%</t>
  </si>
  <si>
    <t>THREE PERIOD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</si>
</sst>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0" fontId="0" fillId="0" borderId="0" xfId="0" applyNumberFormat="1"/>
    <xf numFmtId="0" fontId="3" fillId="0" borderId="0" xfId="0" applyFont="1"/>
    <xf numFmtId="15" fontId="3" fillId="0" borderId="0" xfId="0" applyNumberFormat="1" applyFon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1" fillId="3" borderId="0" xfId="0" applyFont="1" applyFill="1"/>
    <xf numFmtId="0" fontId="6" fillId="0" borderId="0" xfId="0" applyFont="1"/>
    <xf numFmtId="164" fontId="0" fillId="0" borderId="0" xfId="0" applyNumberFormat="1"/>
    <xf numFmtId="2" fontId="0" fillId="0" borderId="0" xfId="0" applyNumberFormat="1"/>
    <xf numFmtId="0" fontId="1" fillId="4" borderId="0" xfId="0" applyFont="1" applyFill="1"/>
    <xf numFmtId="2" fontId="1" fillId="4" borderId="0" xfId="0" applyNumberFormat="1" applyFont="1" applyFill="1"/>
    <xf numFmtId="164" fontId="1" fillId="4" borderId="0" xfId="0" applyNumberFormat="1" applyFont="1" applyFill="1"/>
    <xf numFmtId="2" fontId="1" fillId="3" borderId="0" xfId="0" applyNumberFormat="1" applyFont="1" applyFill="1"/>
    <xf numFmtId="164" fontId="0" fillId="5" borderId="0" xfId="0" applyNumberFormat="1" applyFill="1"/>
    <xf numFmtId="166" fontId="0" fillId="5" borderId="0" xfId="0" applyNumberFormat="1" applyFill="1"/>
    <xf numFmtId="165" fontId="0" fillId="5" borderId="0" xfId="0" applyNumberFormat="1" applyFill="1"/>
    <xf numFmtId="0" fontId="0" fillId="6" borderId="0" xfId="0" applyFill="1"/>
    <xf numFmtId="165" fontId="0" fillId="6" borderId="0" xfId="0" applyNumberFormat="1" applyFill="1"/>
    <xf numFmtId="1" fontId="0" fillId="0" borderId="0" xfId="0" applyNumberFormat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6" borderId="2" xfId="0" applyFont="1" applyFill="1" applyBorder="1" applyAlignment="1">
      <alignment horizontal="center"/>
    </xf>
    <xf numFmtId="0" fontId="0" fillId="6" borderId="1" xfId="0" applyFill="1" applyBorder="1"/>
    <xf numFmtId="0" fontId="8" fillId="0" borderId="0" xfId="0" applyFont="1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A9E6DF-C7F2-4E37-A858-DBB760EC548D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0BDD61C6-4A64-4009-8C22-B7C075F24B55}"/>
    <we:binding id="InputY" type="matrix" appref="{EAE38EC0-5038-4856-AA87-D17B0F711497}"/>
    <we:binding id="InputX" type="matrix" appref="{5E170961-E710-424E-B10B-A971EEE5E34D}"/>
    <we:binding id="Output" type="matrix" appref="{2FA8B925-510E-41BD-9924-A85D865DBB46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D552-F7EC-4A49-A666-8A02C7CB5257}">
  <dimension ref="A1:D49"/>
  <sheetViews>
    <sheetView workbookViewId="0">
      <selection activeCell="I8" sqref="I8"/>
    </sheetView>
  </sheetViews>
  <sheetFormatPr defaultColWidth="8.77734375" defaultRowHeight="14.4" x14ac:dyDescent="0.3"/>
  <cols>
    <col min="1" max="1" width="11" customWidth="1"/>
    <col min="2" max="2" width="22.33203125" customWidth="1"/>
    <col min="6" max="6" width="9.109375" customWidth="1"/>
    <col min="8" max="8" width="19.21875" customWidth="1"/>
  </cols>
  <sheetData>
    <row r="1" spans="1:4" x14ac:dyDescent="0.3">
      <c r="A1" s="4" t="s">
        <v>0</v>
      </c>
    </row>
    <row r="3" spans="1:4" x14ac:dyDescent="0.3">
      <c r="A3" s="8" t="s">
        <v>1</v>
      </c>
      <c r="B3" s="8" t="s">
        <v>2</v>
      </c>
    </row>
    <row r="4" spans="1:4" x14ac:dyDescent="0.3">
      <c r="A4" s="3">
        <v>41547</v>
      </c>
      <c r="B4" s="2">
        <v>18.53</v>
      </c>
    </row>
    <row r="5" spans="1:4" x14ac:dyDescent="0.3">
      <c r="A5" s="3">
        <v>41639</v>
      </c>
      <c r="B5" s="2">
        <v>24.52</v>
      </c>
    </row>
    <row r="6" spans="1:4" x14ac:dyDescent="0.3">
      <c r="A6" s="3">
        <v>41729</v>
      </c>
      <c r="B6" s="2">
        <v>20.399999999999999</v>
      </c>
      <c r="D6" s="1"/>
    </row>
    <row r="7" spans="1:4" x14ac:dyDescent="0.3">
      <c r="A7" s="3">
        <v>41820</v>
      </c>
      <c r="B7" s="2">
        <v>23.38</v>
      </c>
      <c r="D7" s="1"/>
    </row>
    <row r="8" spans="1:4" x14ac:dyDescent="0.3">
      <c r="A8" s="3">
        <v>41912</v>
      </c>
      <c r="B8" s="2">
        <v>23.2</v>
      </c>
      <c r="D8" s="1"/>
    </row>
    <row r="9" spans="1:4" x14ac:dyDescent="0.3">
      <c r="A9" s="3">
        <v>42004</v>
      </c>
      <c r="B9" s="2">
        <v>26.47</v>
      </c>
      <c r="D9" s="1"/>
    </row>
    <row r="10" spans="1:4" x14ac:dyDescent="0.3">
      <c r="A10" s="3">
        <v>42094</v>
      </c>
      <c r="B10" s="2">
        <v>21.73</v>
      </c>
      <c r="D10" s="1"/>
    </row>
    <row r="11" spans="1:4" x14ac:dyDescent="0.3">
      <c r="A11" s="3">
        <v>42185</v>
      </c>
      <c r="B11" s="2">
        <v>22.18</v>
      </c>
      <c r="D11" s="1"/>
    </row>
    <row r="12" spans="1:4" x14ac:dyDescent="0.3">
      <c r="A12" s="3">
        <v>42277</v>
      </c>
      <c r="B12" s="2">
        <v>20.38</v>
      </c>
      <c r="D12" s="1"/>
    </row>
    <row r="13" spans="1:4" x14ac:dyDescent="0.3">
      <c r="A13" s="3">
        <v>42369</v>
      </c>
      <c r="B13" s="2">
        <v>23.8</v>
      </c>
      <c r="D13" s="1"/>
    </row>
    <row r="14" spans="1:4" x14ac:dyDescent="0.3">
      <c r="A14" s="3">
        <v>42460</v>
      </c>
      <c r="B14" s="2">
        <v>20.53</v>
      </c>
      <c r="D14" s="1"/>
    </row>
    <row r="15" spans="1:4" x14ac:dyDescent="0.3">
      <c r="A15" s="3">
        <v>42551</v>
      </c>
      <c r="B15" s="2">
        <v>26.45</v>
      </c>
      <c r="D15" s="1"/>
    </row>
    <row r="16" spans="1:4" x14ac:dyDescent="0.3">
      <c r="A16" s="3">
        <v>42643</v>
      </c>
      <c r="B16" s="2">
        <v>21.93</v>
      </c>
      <c r="D16" s="1"/>
    </row>
    <row r="17" spans="1:4" x14ac:dyDescent="0.3">
      <c r="A17" s="3">
        <v>42735</v>
      </c>
      <c r="B17" s="2">
        <v>25.83</v>
      </c>
      <c r="D17" s="1"/>
    </row>
    <row r="18" spans="1:4" x14ac:dyDescent="0.3">
      <c r="A18" s="3">
        <v>42825</v>
      </c>
      <c r="B18" s="2">
        <v>23.21</v>
      </c>
      <c r="D18" s="1"/>
    </row>
    <row r="19" spans="1:4" x14ac:dyDescent="0.3">
      <c r="A19" s="3">
        <v>42916</v>
      </c>
      <c r="B19" s="2">
        <v>25.61</v>
      </c>
      <c r="D19" s="1"/>
    </row>
    <row r="20" spans="1:4" x14ac:dyDescent="0.3">
      <c r="A20" s="3">
        <v>43008</v>
      </c>
      <c r="B20" s="2">
        <v>24.54</v>
      </c>
      <c r="D20" s="1"/>
    </row>
    <row r="21" spans="1:4" x14ac:dyDescent="0.3">
      <c r="A21" s="3">
        <v>43100</v>
      </c>
      <c r="B21" s="2">
        <v>28.92</v>
      </c>
      <c r="D21" s="1"/>
    </row>
    <row r="22" spans="1:4" x14ac:dyDescent="0.3">
      <c r="A22" s="3">
        <v>43190</v>
      </c>
      <c r="B22" s="2">
        <v>26.82</v>
      </c>
      <c r="D22" s="1"/>
    </row>
    <row r="23" spans="1:4" x14ac:dyDescent="0.3">
      <c r="A23" s="3">
        <v>43281</v>
      </c>
      <c r="B23" s="2">
        <v>30.09</v>
      </c>
      <c r="D23" s="1"/>
    </row>
    <row r="24" spans="1:4" x14ac:dyDescent="0.3">
      <c r="D24" s="1"/>
    </row>
    <row r="25" spans="1:4" x14ac:dyDescent="0.3">
      <c r="D25" s="1"/>
    </row>
    <row r="26" spans="1:4" x14ac:dyDescent="0.3">
      <c r="D26" s="1"/>
    </row>
    <row r="27" spans="1:4" x14ac:dyDescent="0.3">
      <c r="D27" s="1"/>
    </row>
    <row r="28" spans="1:4" x14ac:dyDescent="0.3">
      <c r="D28" s="1"/>
    </row>
    <row r="29" spans="1:4" x14ac:dyDescent="0.3">
      <c r="D29" s="1"/>
    </row>
    <row r="30" spans="1:4" x14ac:dyDescent="0.3">
      <c r="D30" s="1"/>
    </row>
    <row r="31" spans="1:4" x14ac:dyDescent="0.3">
      <c r="D31" s="1"/>
    </row>
    <row r="32" spans="1:4" x14ac:dyDescent="0.3">
      <c r="D32" s="1"/>
    </row>
    <row r="33" spans="1:4" x14ac:dyDescent="0.3">
      <c r="D33" s="1"/>
    </row>
    <row r="34" spans="1:4" x14ac:dyDescent="0.3">
      <c r="D34" s="1"/>
    </row>
    <row r="35" spans="1:4" x14ac:dyDescent="0.3">
      <c r="D35" s="1"/>
    </row>
    <row r="36" spans="1:4" x14ac:dyDescent="0.3">
      <c r="D36" s="1"/>
    </row>
    <row r="37" spans="1:4" x14ac:dyDescent="0.3">
      <c r="D37" s="1"/>
    </row>
    <row r="38" spans="1:4" x14ac:dyDescent="0.3">
      <c r="D38" s="1"/>
    </row>
    <row r="39" spans="1:4" x14ac:dyDescent="0.3">
      <c r="D39" s="1"/>
    </row>
    <row r="40" spans="1:4" x14ac:dyDescent="0.3">
      <c r="D40" s="1"/>
    </row>
    <row r="41" spans="1:4" x14ac:dyDescent="0.3">
      <c r="D41" s="1"/>
    </row>
    <row r="42" spans="1:4" x14ac:dyDescent="0.3">
      <c r="D42" s="1"/>
    </row>
    <row r="43" spans="1:4" x14ac:dyDescent="0.3">
      <c r="D43" s="1"/>
    </row>
    <row r="44" spans="1:4" x14ac:dyDescent="0.3">
      <c r="A44" s="3"/>
      <c r="B44" s="2"/>
      <c r="D44" s="1"/>
    </row>
    <row r="45" spans="1:4" x14ac:dyDescent="0.3">
      <c r="A45" s="3"/>
      <c r="B45" s="2"/>
      <c r="D45" s="1"/>
    </row>
    <row r="46" spans="1:4" x14ac:dyDescent="0.3">
      <c r="D46" s="1"/>
    </row>
    <row r="47" spans="1:4" x14ac:dyDescent="0.3">
      <c r="D47" s="1"/>
    </row>
    <row r="48" spans="1:4" x14ac:dyDescent="0.3">
      <c r="D48" s="1"/>
    </row>
    <row r="49" spans="4:4" x14ac:dyDescent="0.3">
      <c r="D49" s="1"/>
    </row>
  </sheetData>
  <sortState xmlns:xlrd2="http://schemas.microsoft.com/office/spreadsheetml/2017/richdata2" ref="A6:D49">
    <sortCondition ref="A6:A49"/>
  </sortState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BDD61C6-4A64-4009-8C22-B7C075F24B55}">
          <xm:f>#REF!</xm:f>
        </x15:webExtension>
        <x15:webExtension appRef="{EAE38EC0-5038-4856-AA87-D17B0F711497}">
          <xm:f>#REF!</xm:f>
        </x15:webExtension>
        <x15:webExtension appRef="{5E170961-E710-424E-B10B-A971EEE5E34D}">
          <xm:f>#REF!</xm:f>
        </x15:webExtension>
        <x15:webExtension appRef="{2FA8B925-510E-41BD-9924-A85D865DBB46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2F0C-8C49-493B-B895-529123A2408F}">
  <dimension ref="A2:H24"/>
  <sheetViews>
    <sheetView topLeftCell="C1" workbookViewId="0">
      <selection activeCell="I15" sqref="I15"/>
    </sheetView>
  </sheetViews>
  <sheetFormatPr defaultRowHeight="14.4" x14ac:dyDescent="0.3"/>
  <cols>
    <col min="1" max="1" width="27.5546875" customWidth="1"/>
    <col min="2" max="2" width="12.109375" customWidth="1"/>
    <col min="3" max="3" width="11.33203125" customWidth="1"/>
    <col min="4" max="4" width="12.109375" customWidth="1"/>
    <col min="5" max="5" width="14.33203125" customWidth="1"/>
    <col min="6" max="6" width="13.88671875" customWidth="1"/>
    <col min="7" max="7" width="19.5546875" customWidth="1"/>
  </cols>
  <sheetData>
    <row r="2" spans="1:7" ht="15.6" x14ac:dyDescent="0.3">
      <c r="A2" s="6" t="s">
        <v>66</v>
      </c>
      <c r="B2" s="6" t="s">
        <v>67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x14ac:dyDescent="0.3">
      <c r="A3">
        <v>1</v>
      </c>
      <c r="B3">
        <v>18.53</v>
      </c>
      <c r="C3" t="s">
        <v>8</v>
      </c>
    </row>
    <row r="4" spans="1:7" x14ac:dyDescent="0.3">
      <c r="A4">
        <v>2</v>
      </c>
      <c r="B4">
        <v>24.52</v>
      </c>
      <c r="C4">
        <f>B3</f>
        <v>18.53</v>
      </c>
      <c r="D4">
        <f>B4-C4</f>
        <v>5.9899999999999984</v>
      </c>
      <c r="E4">
        <f>ABS(D4)</f>
        <v>5.9899999999999984</v>
      </c>
      <c r="F4" s="10">
        <f>100*(E4/B4)</f>
        <v>24.42903752039151</v>
      </c>
      <c r="G4" s="10">
        <f>D4*D4</f>
        <v>35.880099999999985</v>
      </c>
    </row>
    <row r="5" spans="1:7" x14ac:dyDescent="0.3">
      <c r="A5">
        <v>3</v>
      </c>
      <c r="B5">
        <v>20.399999999999999</v>
      </c>
      <c r="C5">
        <f t="shared" ref="C5:C22" si="0">B4</f>
        <v>24.52</v>
      </c>
      <c r="D5">
        <f t="shared" ref="D5:D22" si="1">B5-C5</f>
        <v>-4.120000000000001</v>
      </c>
      <c r="E5">
        <f t="shared" ref="E5:E22" si="2">ABS(D5)</f>
        <v>4.120000000000001</v>
      </c>
      <c r="F5" s="10">
        <f t="shared" ref="F5:F22" si="3">100*(E5/B5)</f>
        <v>20.196078431372555</v>
      </c>
      <c r="G5" s="10">
        <f t="shared" ref="G5:G22" si="4">D5*D5</f>
        <v>16.97440000000001</v>
      </c>
    </row>
    <row r="6" spans="1:7" x14ac:dyDescent="0.3">
      <c r="A6">
        <v>4</v>
      </c>
      <c r="B6">
        <v>23.38</v>
      </c>
      <c r="C6">
        <f t="shared" si="0"/>
        <v>20.399999999999999</v>
      </c>
      <c r="D6">
        <f t="shared" si="1"/>
        <v>2.9800000000000004</v>
      </c>
      <c r="E6">
        <f t="shared" si="2"/>
        <v>2.9800000000000004</v>
      </c>
      <c r="F6" s="10">
        <f t="shared" si="3"/>
        <v>12.745936698032509</v>
      </c>
      <c r="G6" s="10">
        <f t="shared" si="4"/>
        <v>8.8804000000000034</v>
      </c>
    </row>
    <row r="7" spans="1:7" x14ac:dyDescent="0.3">
      <c r="A7">
        <v>5</v>
      </c>
      <c r="B7">
        <v>23.2</v>
      </c>
      <c r="C7">
        <f t="shared" si="0"/>
        <v>23.38</v>
      </c>
      <c r="D7">
        <f t="shared" si="1"/>
        <v>-0.17999999999999972</v>
      </c>
      <c r="E7">
        <f t="shared" si="2"/>
        <v>0.17999999999999972</v>
      </c>
      <c r="F7" s="10">
        <f t="shared" si="3"/>
        <v>0.77586206896551602</v>
      </c>
      <c r="G7" s="10">
        <f t="shared" si="4"/>
        <v>3.2399999999999901E-2</v>
      </c>
    </row>
    <row r="8" spans="1:7" x14ac:dyDescent="0.3">
      <c r="A8">
        <v>6</v>
      </c>
      <c r="B8">
        <v>26.47</v>
      </c>
      <c r="C8">
        <f t="shared" si="0"/>
        <v>23.2</v>
      </c>
      <c r="D8">
        <f t="shared" si="1"/>
        <v>3.2699999999999996</v>
      </c>
      <c r="E8">
        <f t="shared" si="2"/>
        <v>3.2699999999999996</v>
      </c>
      <c r="F8" s="10">
        <f t="shared" si="3"/>
        <v>12.353607857952397</v>
      </c>
      <c r="G8" s="10">
        <f t="shared" si="4"/>
        <v>10.692899999999998</v>
      </c>
    </row>
    <row r="9" spans="1:7" x14ac:dyDescent="0.3">
      <c r="A9">
        <v>7</v>
      </c>
      <c r="B9">
        <v>21.73</v>
      </c>
      <c r="C9">
        <f t="shared" si="0"/>
        <v>26.47</v>
      </c>
      <c r="D9">
        <f t="shared" si="1"/>
        <v>-4.7399999999999984</v>
      </c>
      <c r="E9">
        <f t="shared" si="2"/>
        <v>4.7399999999999984</v>
      </c>
      <c r="F9" s="10">
        <f t="shared" si="3"/>
        <v>21.813161527841686</v>
      </c>
      <c r="G9" s="10">
        <f t="shared" si="4"/>
        <v>22.467599999999987</v>
      </c>
    </row>
    <row r="10" spans="1:7" x14ac:dyDescent="0.3">
      <c r="A10">
        <v>8</v>
      </c>
      <c r="B10">
        <v>22.18</v>
      </c>
      <c r="C10">
        <f t="shared" si="0"/>
        <v>21.73</v>
      </c>
      <c r="D10">
        <f t="shared" si="1"/>
        <v>0.44999999999999929</v>
      </c>
      <c r="E10">
        <f t="shared" si="2"/>
        <v>0.44999999999999929</v>
      </c>
      <c r="F10" s="10">
        <f t="shared" si="3"/>
        <v>2.0288548241659119</v>
      </c>
      <c r="G10" s="10">
        <f t="shared" si="4"/>
        <v>0.20249999999999935</v>
      </c>
    </row>
    <row r="11" spans="1:7" x14ac:dyDescent="0.3">
      <c r="A11">
        <v>9</v>
      </c>
      <c r="B11">
        <v>20.38</v>
      </c>
      <c r="C11">
        <f t="shared" si="0"/>
        <v>22.18</v>
      </c>
      <c r="D11">
        <f t="shared" si="1"/>
        <v>-1.8000000000000007</v>
      </c>
      <c r="E11">
        <f t="shared" si="2"/>
        <v>1.8000000000000007</v>
      </c>
      <c r="F11" s="10">
        <f t="shared" si="3"/>
        <v>8.8321884200196301</v>
      </c>
      <c r="G11" s="10">
        <f t="shared" si="4"/>
        <v>3.2400000000000024</v>
      </c>
    </row>
    <row r="12" spans="1:7" x14ac:dyDescent="0.3">
      <c r="A12">
        <v>10</v>
      </c>
      <c r="B12">
        <v>23.8</v>
      </c>
      <c r="C12">
        <f t="shared" si="0"/>
        <v>20.38</v>
      </c>
      <c r="D12">
        <f t="shared" si="1"/>
        <v>3.4200000000000017</v>
      </c>
      <c r="E12">
        <f t="shared" si="2"/>
        <v>3.4200000000000017</v>
      </c>
      <c r="F12" s="10">
        <f t="shared" si="3"/>
        <v>14.369747899159671</v>
      </c>
      <c r="G12" s="10">
        <f t="shared" si="4"/>
        <v>11.696400000000011</v>
      </c>
    </row>
    <row r="13" spans="1:7" x14ac:dyDescent="0.3">
      <c r="A13">
        <v>11</v>
      </c>
      <c r="B13">
        <v>20.53</v>
      </c>
      <c r="C13">
        <f t="shared" si="0"/>
        <v>23.8</v>
      </c>
      <c r="D13">
        <f t="shared" si="1"/>
        <v>-3.2699999999999996</v>
      </c>
      <c r="E13">
        <f t="shared" si="2"/>
        <v>3.2699999999999996</v>
      </c>
      <c r="F13" s="10">
        <f t="shared" si="3"/>
        <v>15.927910375060883</v>
      </c>
      <c r="G13" s="10">
        <f t="shared" si="4"/>
        <v>10.692899999999998</v>
      </c>
    </row>
    <row r="14" spans="1:7" x14ac:dyDescent="0.3">
      <c r="A14">
        <v>12</v>
      </c>
      <c r="B14">
        <v>26.45</v>
      </c>
      <c r="C14">
        <f t="shared" si="0"/>
        <v>20.53</v>
      </c>
      <c r="D14">
        <f t="shared" si="1"/>
        <v>5.9199999999999982</v>
      </c>
      <c r="E14">
        <f t="shared" si="2"/>
        <v>5.9199999999999982</v>
      </c>
      <c r="F14" s="10">
        <f t="shared" si="3"/>
        <v>22.381852551984871</v>
      </c>
      <c r="G14" s="10">
        <f t="shared" si="4"/>
        <v>35.046399999999977</v>
      </c>
    </row>
    <row r="15" spans="1:7" x14ac:dyDescent="0.3">
      <c r="A15">
        <v>13</v>
      </c>
      <c r="B15">
        <v>21.93</v>
      </c>
      <c r="C15">
        <f t="shared" si="0"/>
        <v>26.45</v>
      </c>
      <c r="D15">
        <f t="shared" si="1"/>
        <v>-4.5199999999999996</v>
      </c>
      <c r="E15">
        <f t="shared" si="2"/>
        <v>4.5199999999999996</v>
      </c>
      <c r="F15" s="10">
        <f t="shared" si="3"/>
        <v>20.611035111719104</v>
      </c>
      <c r="G15" s="10">
        <f t="shared" si="4"/>
        <v>20.430399999999995</v>
      </c>
    </row>
    <row r="16" spans="1:7" x14ac:dyDescent="0.3">
      <c r="A16">
        <v>14</v>
      </c>
      <c r="B16">
        <v>25.83</v>
      </c>
      <c r="C16">
        <f t="shared" si="0"/>
        <v>21.93</v>
      </c>
      <c r="D16">
        <f t="shared" si="1"/>
        <v>3.8999999999999986</v>
      </c>
      <c r="E16">
        <f t="shared" si="2"/>
        <v>3.8999999999999986</v>
      </c>
      <c r="F16" s="10">
        <f t="shared" si="3"/>
        <v>15.098722415795581</v>
      </c>
      <c r="G16" s="10">
        <f t="shared" si="4"/>
        <v>15.209999999999988</v>
      </c>
    </row>
    <row r="17" spans="1:8" x14ac:dyDescent="0.3">
      <c r="A17">
        <v>15</v>
      </c>
      <c r="B17">
        <v>23.21</v>
      </c>
      <c r="C17">
        <f t="shared" si="0"/>
        <v>25.83</v>
      </c>
      <c r="D17">
        <f t="shared" si="1"/>
        <v>-2.6199999999999974</v>
      </c>
      <c r="E17">
        <f t="shared" si="2"/>
        <v>2.6199999999999974</v>
      </c>
      <c r="F17" s="10">
        <f t="shared" si="3"/>
        <v>11.288237828522178</v>
      </c>
      <c r="G17" s="10">
        <f t="shared" si="4"/>
        <v>6.8643999999999865</v>
      </c>
    </row>
    <row r="18" spans="1:8" x14ac:dyDescent="0.3">
      <c r="A18">
        <v>16</v>
      </c>
      <c r="B18">
        <v>25.61</v>
      </c>
      <c r="C18">
        <f t="shared" si="0"/>
        <v>23.21</v>
      </c>
      <c r="D18">
        <f t="shared" si="1"/>
        <v>2.3999999999999986</v>
      </c>
      <c r="E18">
        <f t="shared" si="2"/>
        <v>2.3999999999999986</v>
      </c>
      <c r="F18" s="10">
        <f t="shared" si="3"/>
        <v>9.3713393205778939</v>
      </c>
      <c r="G18" s="10">
        <f t="shared" si="4"/>
        <v>5.7599999999999936</v>
      </c>
    </row>
    <row r="19" spans="1:8" x14ac:dyDescent="0.3">
      <c r="A19">
        <v>17</v>
      </c>
      <c r="B19">
        <v>24.54</v>
      </c>
      <c r="C19">
        <f t="shared" si="0"/>
        <v>25.61</v>
      </c>
      <c r="D19">
        <f t="shared" si="1"/>
        <v>-1.0700000000000003</v>
      </c>
      <c r="E19">
        <f t="shared" si="2"/>
        <v>1.0700000000000003</v>
      </c>
      <c r="F19" s="10">
        <f t="shared" si="3"/>
        <v>4.3602281988590068</v>
      </c>
      <c r="G19" s="10">
        <f t="shared" si="4"/>
        <v>1.1449000000000007</v>
      </c>
    </row>
    <row r="20" spans="1:8" x14ac:dyDescent="0.3">
      <c r="A20">
        <v>18</v>
      </c>
      <c r="B20">
        <v>28.92</v>
      </c>
      <c r="C20">
        <f t="shared" si="0"/>
        <v>24.54</v>
      </c>
      <c r="D20">
        <f t="shared" si="1"/>
        <v>4.3800000000000026</v>
      </c>
      <c r="E20">
        <f t="shared" si="2"/>
        <v>4.3800000000000026</v>
      </c>
      <c r="F20" s="10">
        <f t="shared" si="3"/>
        <v>15.145228215767641</v>
      </c>
      <c r="G20" s="10">
        <f t="shared" si="4"/>
        <v>19.184400000000021</v>
      </c>
    </row>
    <row r="21" spans="1:8" x14ac:dyDescent="0.3">
      <c r="A21">
        <v>19</v>
      </c>
      <c r="B21">
        <v>26.82</v>
      </c>
      <c r="C21">
        <f t="shared" si="0"/>
        <v>28.92</v>
      </c>
      <c r="D21">
        <f t="shared" si="1"/>
        <v>-2.1000000000000014</v>
      </c>
      <c r="E21">
        <f t="shared" si="2"/>
        <v>2.1000000000000014</v>
      </c>
      <c r="F21" s="10">
        <f t="shared" si="3"/>
        <v>7.8299776286353522</v>
      </c>
      <c r="G21" s="10">
        <f t="shared" si="4"/>
        <v>4.4100000000000064</v>
      </c>
    </row>
    <row r="22" spans="1:8" x14ac:dyDescent="0.3">
      <c r="A22">
        <v>20</v>
      </c>
      <c r="B22">
        <v>30.09</v>
      </c>
      <c r="C22">
        <f t="shared" si="0"/>
        <v>26.82</v>
      </c>
      <c r="D22">
        <f t="shared" si="1"/>
        <v>3.2699999999999996</v>
      </c>
      <c r="E22">
        <f t="shared" si="2"/>
        <v>3.2699999999999996</v>
      </c>
      <c r="F22" s="10">
        <f t="shared" si="3"/>
        <v>10.867397806580257</v>
      </c>
      <c r="G22" s="10">
        <f t="shared" si="4"/>
        <v>10.692899999999998</v>
      </c>
    </row>
    <row r="23" spans="1:8" x14ac:dyDescent="0.3">
      <c r="C23" s="7">
        <f>B22</f>
        <v>30.09</v>
      </c>
      <c r="D23" s="12">
        <f>AVERAGE(D4:D22)</f>
        <v>0.60842105263157886</v>
      </c>
      <c r="E23" s="12">
        <f>AVERAGE(E4:E22)</f>
        <v>3.1789473684210523</v>
      </c>
      <c r="F23" s="12">
        <f>AVERAGE(F4:F22)</f>
        <v>13.180337089547589</v>
      </c>
      <c r="G23" s="12">
        <f>AVERAGE(G4:G22)</f>
        <v>12.605421052631577</v>
      </c>
      <c r="H23" s="12">
        <f>SQRT(G23)</f>
        <v>3.5504113920265037</v>
      </c>
    </row>
    <row r="24" spans="1:8" x14ac:dyDescent="0.3">
      <c r="D24" s="4" t="s">
        <v>9</v>
      </c>
      <c r="E24" s="4" t="s">
        <v>10</v>
      </c>
      <c r="F24" s="4" t="s">
        <v>11</v>
      </c>
      <c r="G24" s="4" t="s">
        <v>12</v>
      </c>
      <c r="H24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CF37-0AD8-4254-AEA1-681591D9CEDD}">
  <dimension ref="A1:H25"/>
  <sheetViews>
    <sheetView workbookViewId="0">
      <selection activeCell="D24" sqref="D24:H24"/>
    </sheetView>
  </sheetViews>
  <sheetFormatPr defaultRowHeight="14.4" x14ac:dyDescent="0.3"/>
  <cols>
    <col min="2" max="2" width="19.6640625" customWidth="1"/>
    <col min="3" max="3" width="12.6640625" customWidth="1"/>
    <col min="5" max="5" width="14.21875" customWidth="1"/>
    <col min="7" max="7" width="13.6640625" customWidth="1"/>
  </cols>
  <sheetData>
    <row r="1" spans="1:7" x14ac:dyDescent="0.3">
      <c r="A1" s="34" t="s">
        <v>72</v>
      </c>
      <c r="B1" s="34"/>
      <c r="C1" s="34"/>
      <c r="D1" s="34"/>
    </row>
    <row r="3" spans="1:7" ht="15.6" x14ac:dyDescent="0.3">
      <c r="A3" s="6" t="s">
        <v>66</v>
      </c>
      <c r="B3" s="6" t="s">
        <v>67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64</v>
      </c>
    </row>
    <row r="4" spans="1:7" x14ac:dyDescent="0.3">
      <c r="A4">
        <v>1</v>
      </c>
      <c r="B4">
        <v>18.53</v>
      </c>
      <c r="C4" t="s">
        <v>8</v>
      </c>
    </row>
    <row r="5" spans="1:7" x14ac:dyDescent="0.3">
      <c r="A5">
        <v>2</v>
      </c>
      <c r="B5">
        <v>24.52</v>
      </c>
      <c r="C5" t="s">
        <v>8</v>
      </c>
    </row>
    <row r="6" spans="1:7" x14ac:dyDescent="0.3">
      <c r="A6">
        <v>3</v>
      </c>
      <c r="B6">
        <v>20.399999999999999</v>
      </c>
      <c r="C6" t="s">
        <v>8</v>
      </c>
    </row>
    <row r="7" spans="1:7" x14ac:dyDescent="0.3">
      <c r="A7">
        <v>4</v>
      </c>
      <c r="B7">
        <v>23.38</v>
      </c>
      <c r="C7">
        <f t="shared" ref="C7:C23" si="0">AVERAGE(B4:B6)</f>
        <v>21.15</v>
      </c>
      <c r="D7">
        <f>B7-C7</f>
        <v>2.2300000000000004</v>
      </c>
      <c r="E7">
        <f>ABS(D7)</f>
        <v>2.2300000000000004</v>
      </c>
      <c r="F7" s="10">
        <f>100*(E7/B7)</f>
        <v>9.5380667236954686</v>
      </c>
      <c r="G7" s="10">
        <f>D7*D7</f>
        <v>4.9729000000000019</v>
      </c>
    </row>
    <row r="8" spans="1:7" x14ac:dyDescent="0.3">
      <c r="A8">
        <v>5</v>
      </c>
      <c r="B8">
        <v>23.2</v>
      </c>
      <c r="C8" s="10">
        <f t="shared" si="0"/>
        <v>22.766666666666666</v>
      </c>
      <c r="D8" s="10">
        <f t="shared" ref="D8:D23" si="1">B8-C8</f>
        <v>0.43333333333333357</v>
      </c>
      <c r="E8" s="10">
        <f t="shared" ref="E8:E23" si="2">ABS(D8)</f>
        <v>0.43333333333333357</v>
      </c>
      <c r="F8" s="10">
        <f t="shared" ref="F8:F23" si="3">100*(E8/B8)</f>
        <v>1.8678160919540241</v>
      </c>
      <c r="G8" s="10">
        <f t="shared" ref="G8:G23" si="4">D8*D8</f>
        <v>0.18777777777777799</v>
      </c>
    </row>
    <row r="9" spans="1:7" x14ac:dyDescent="0.3">
      <c r="A9">
        <v>6</v>
      </c>
      <c r="B9">
        <v>26.47</v>
      </c>
      <c r="C9" s="10">
        <f t="shared" si="0"/>
        <v>22.326666666666668</v>
      </c>
      <c r="D9" s="10">
        <f t="shared" si="1"/>
        <v>4.1433333333333309</v>
      </c>
      <c r="E9" s="10">
        <f t="shared" si="2"/>
        <v>4.1433333333333309</v>
      </c>
      <c r="F9" s="10">
        <f t="shared" si="3"/>
        <v>15.652940435713377</v>
      </c>
      <c r="G9" s="10">
        <f t="shared" si="4"/>
        <v>17.16721111111109</v>
      </c>
    </row>
    <row r="10" spans="1:7" x14ac:dyDescent="0.3">
      <c r="A10">
        <v>7</v>
      </c>
      <c r="B10">
        <v>21.73</v>
      </c>
      <c r="C10">
        <f t="shared" si="0"/>
        <v>24.349999999999998</v>
      </c>
      <c r="D10">
        <f t="shared" si="1"/>
        <v>-2.6199999999999974</v>
      </c>
      <c r="E10">
        <f t="shared" si="2"/>
        <v>2.6199999999999974</v>
      </c>
      <c r="F10" s="10">
        <f t="shared" si="3"/>
        <v>12.057063966866071</v>
      </c>
      <c r="G10" s="10">
        <f t="shared" si="4"/>
        <v>6.8643999999999865</v>
      </c>
    </row>
    <row r="11" spans="1:7" x14ac:dyDescent="0.3">
      <c r="A11">
        <v>8</v>
      </c>
      <c r="B11">
        <v>22.18</v>
      </c>
      <c r="C11">
        <f t="shared" si="0"/>
        <v>23.8</v>
      </c>
      <c r="D11">
        <f t="shared" si="1"/>
        <v>-1.620000000000001</v>
      </c>
      <c r="E11">
        <f t="shared" si="2"/>
        <v>1.620000000000001</v>
      </c>
      <c r="F11" s="10">
        <f t="shared" si="3"/>
        <v>7.3038773669972992</v>
      </c>
      <c r="G11" s="10">
        <f t="shared" si="4"/>
        <v>2.6244000000000032</v>
      </c>
    </row>
    <row r="12" spans="1:7" x14ac:dyDescent="0.3">
      <c r="A12">
        <v>9</v>
      </c>
      <c r="B12">
        <v>20.38</v>
      </c>
      <c r="C12">
        <f t="shared" si="0"/>
        <v>23.459999999999997</v>
      </c>
      <c r="D12">
        <f t="shared" si="1"/>
        <v>-3.0799999999999983</v>
      </c>
      <c r="E12">
        <f t="shared" si="2"/>
        <v>3.0799999999999983</v>
      </c>
      <c r="F12" s="10">
        <f t="shared" si="3"/>
        <v>15.112855740922464</v>
      </c>
      <c r="G12" s="10">
        <f t="shared" si="4"/>
        <v>9.4863999999999891</v>
      </c>
    </row>
    <row r="13" spans="1:7" x14ac:dyDescent="0.3">
      <c r="A13">
        <v>10</v>
      </c>
      <c r="B13">
        <v>23.8</v>
      </c>
      <c r="C13">
        <f t="shared" si="0"/>
        <v>21.429999999999996</v>
      </c>
      <c r="D13">
        <f t="shared" si="1"/>
        <v>2.3700000000000045</v>
      </c>
      <c r="E13">
        <f t="shared" si="2"/>
        <v>2.3700000000000045</v>
      </c>
      <c r="F13" s="10">
        <f t="shared" si="3"/>
        <v>9.9579831932773288</v>
      </c>
      <c r="G13" s="10">
        <f t="shared" si="4"/>
        <v>5.6169000000000215</v>
      </c>
    </row>
    <row r="14" spans="1:7" x14ac:dyDescent="0.3">
      <c r="A14">
        <v>11</v>
      </c>
      <c r="B14">
        <v>20.53</v>
      </c>
      <c r="C14">
        <f t="shared" si="0"/>
        <v>22.12</v>
      </c>
      <c r="D14">
        <f t="shared" si="1"/>
        <v>-1.5899999999999999</v>
      </c>
      <c r="E14">
        <f t="shared" si="2"/>
        <v>1.5899999999999999</v>
      </c>
      <c r="F14" s="10">
        <f t="shared" si="3"/>
        <v>7.7447637603507049</v>
      </c>
      <c r="G14" s="10">
        <f t="shared" si="4"/>
        <v>2.5280999999999993</v>
      </c>
    </row>
    <row r="15" spans="1:7" x14ac:dyDescent="0.3">
      <c r="A15">
        <v>12</v>
      </c>
      <c r="B15">
        <v>26.45</v>
      </c>
      <c r="C15">
        <f t="shared" si="0"/>
        <v>21.570000000000004</v>
      </c>
      <c r="D15">
        <f t="shared" si="1"/>
        <v>4.8799999999999955</v>
      </c>
      <c r="E15">
        <f t="shared" si="2"/>
        <v>4.8799999999999955</v>
      </c>
      <c r="F15" s="10">
        <f t="shared" si="3"/>
        <v>18.449905482041569</v>
      </c>
      <c r="G15" s="10">
        <f t="shared" si="4"/>
        <v>23.814399999999956</v>
      </c>
    </row>
    <row r="16" spans="1:7" x14ac:dyDescent="0.3">
      <c r="A16">
        <v>13</v>
      </c>
      <c r="B16">
        <v>21.93</v>
      </c>
      <c r="C16" s="10">
        <f t="shared" si="0"/>
        <v>23.593333333333334</v>
      </c>
      <c r="D16" s="10">
        <f t="shared" si="1"/>
        <v>-1.663333333333334</v>
      </c>
      <c r="E16" s="10">
        <f t="shared" si="2"/>
        <v>1.663333333333334</v>
      </c>
      <c r="F16" s="10">
        <f t="shared" si="3"/>
        <v>7.5847393220854267</v>
      </c>
      <c r="G16" s="10">
        <f t="shared" si="4"/>
        <v>2.76667777777778</v>
      </c>
    </row>
    <row r="17" spans="1:8" x14ac:dyDescent="0.3">
      <c r="A17">
        <v>14</v>
      </c>
      <c r="B17">
        <v>25.83</v>
      </c>
      <c r="C17">
        <f t="shared" si="0"/>
        <v>22.97</v>
      </c>
      <c r="D17">
        <f t="shared" si="1"/>
        <v>2.8599999999999994</v>
      </c>
      <c r="E17">
        <f t="shared" si="2"/>
        <v>2.8599999999999994</v>
      </c>
      <c r="F17" s="10">
        <f t="shared" si="3"/>
        <v>11.072396438250095</v>
      </c>
      <c r="G17" s="10">
        <f t="shared" si="4"/>
        <v>8.1795999999999971</v>
      </c>
    </row>
    <row r="18" spans="1:8" x14ac:dyDescent="0.3">
      <c r="A18">
        <v>15</v>
      </c>
      <c r="B18">
        <v>23.21</v>
      </c>
      <c r="C18" s="10">
        <f t="shared" si="0"/>
        <v>24.736666666666665</v>
      </c>
      <c r="D18" s="10">
        <f t="shared" si="1"/>
        <v>-1.5266666666666637</v>
      </c>
      <c r="E18" s="10">
        <f t="shared" si="2"/>
        <v>1.5266666666666637</v>
      </c>
      <c r="F18" s="10">
        <f t="shared" si="3"/>
        <v>6.5776245871032462</v>
      </c>
      <c r="G18" s="10">
        <f t="shared" si="4"/>
        <v>2.3307111111111021</v>
      </c>
    </row>
    <row r="19" spans="1:8" x14ac:dyDescent="0.3">
      <c r="A19">
        <v>16</v>
      </c>
      <c r="B19">
        <v>25.61</v>
      </c>
      <c r="C19" s="10">
        <f t="shared" si="0"/>
        <v>23.656666666666666</v>
      </c>
      <c r="D19" s="10">
        <f t="shared" si="1"/>
        <v>1.9533333333333331</v>
      </c>
      <c r="E19" s="10">
        <f t="shared" si="2"/>
        <v>1.9533333333333331</v>
      </c>
      <c r="F19" s="10">
        <f t="shared" si="3"/>
        <v>7.6272289470259009</v>
      </c>
      <c r="G19" s="10">
        <f t="shared" si="4"/>
        <v>3.8155111111111104</v>
      </c>
    </row>
    <row r="20" spans="1:8" x14ac:dyDescent="0.3">
      <c r="A20">
        <v>17</v>
      </c>
      <c r="B20">
        <v>24.54</v>
      </c>
      <c r="C20" s="10">
        <f t="shared" si="0"/>
        <v>24.883333333333336</v>
      </c>
      <c r="D20" s="10">
        <f t="shared" si="1"/>
        <v>-0.34333333333333727</v>
      </c>
      <c r="E20" s="10">
        <f t="shared" si="2"/>
        <v>0.34333333333333727</v>
      </c>
      <c r="F20" s="10">
        <f t="shared" si="3"/>
        <v>1.3990763379516598</v>
      </c>
      <c r="G20" s="10">
        <f t="shared" si="4"/>
        <v>0.11787777777778048</v>
      </c>
    </row>
    <row r="21" spans="1:8" x14ac:dyDescent="0.3">
      <c r="A21">
        <v>18</v>
      </c>
      <c r="B21">
        <v>28.92</v>
      </c>
      <c r="C21" s="10">
        <f t="shared" si="0"/>
        <v>24.453333333333333</v>
      </c>
      <c r="D21" s="10">
        <f t="shared" si="1"/>
        <v>4.4666666666666686</v>
      </c>
      <c r="E21" s="10">
        <f t="shared" si="2"/>
        <v>4.4666666666666686</v>
      </c>
      <c r="F21" s="10">
        <f t="shared" si="3"/>
        <v>15.444905486399268</v>
      </c>
      <c r="G21" s="10">
        <f t="shared" si="4"/>
        <v>19.951111111111128</v>
      </c>
    </row>
    <row r="22" spans="1:8" x14ac:dyDescent="0.3">
      <c r="A22">
        <v>19</v>
      </c>
      <c r="B22">
        <v>26.82</v>
      </c>
      <c r="C22" s="10">
        <f t="shared" si="0"/>
        <v>26.356666666666666</v>
      </c>
      <c r="D22" s="10">
        <f t="shared" si="1"/>
        <v>0.46333333333333471</v>
      </c>
      <c r="E22" s="10">
        <f t="shared" si="2"/>
        <v>0.46333333333333471</v>
      </c>
      <c r="F22" s="10">
        <f t="shared" si="3"/>
        <v>1.727566492667169</v>
      </c>
      <c r="G22" s="10">
        <f t="shared" si="4"/>
        <v>0.21467777777777905</v>
      </c>
    </row>
    <row r="23" spans="1:8" x14ac:dyDescent="0.3">
      <c r="A23">
        <v>20</v>
      </c>
      <c r="B23">
        <v>30.09</v>
      </c>
      <c r="C23">
        <f t="shared" si="0"/>
        <v>26.76</v>
      </c>
      <c r="D23">
        <f t="shared" si="1"/>
        <v>3.3299999999999983</v>
      </c>
      <c r="E23">
        <f t="shared" si="2"/>
        <v>3.3299999999999983</v>
      </c>
      <c r="F23" s="10">
        <f t="shared" si="3"/>
        <v>11.066799601196404</v>
      </c>
      <c r="G23" s="10">
        <f t="shared" si="4"/>
        <v>11.088899999999988</v>
      </c>
    </row>
    <row r="24" spans="1:8" x14ac:dyDescent="0.3">
      <c r="C24" s="7">
        <f>AVERAGE(B21:B23)</f>
        <v>28.61</v>
      </c>
      <c r="D24" s="12">
        <f>AVERAGE(D7:D23)</f>
        <v>0.86392156862745106</v>
      </c>
      <c r="E24" s="12">
        <f>AVERAGE(E7:E23)</f>
        <v>2.3278431372549022</v>
      </c>
      <c r="F24" s="12">
        <f>AVERAGE(F7:F23)</f>
        <v>9.4226829396763243</v>
      </c>
      <c r="G24" s="12">
        <f>AVERAGE(G7:G23)</f>
        <v>7.1604444444444422</v>
      </c>
      <c r="H24" s="12">
        <f>SQRT(G24)</f>
        <v>2.6759006791068392</v>
      </c>
    </row>
    <row r="25" spans="1:8" x14ac:dyDescent="0.3">
      <c r="D25" s="4" t="s">
        <v>9</v>
      </c>
      <c r="E25" s="4" t="s">
        <v>10</v>
      </c>
      <c r="F25" s="4" t="s">
        <v>11</v>
      </c>
      <c r="G25" s="4" t="s">
        <v>12</v>
      </c>
      <c r="H25" s="4" t="s">
        <v>13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627B-B126-464F-9B6C-EDB9D0AE46C9}">
  <dimension ref="A1:H26"/>
  <sheetViews>
    <sheetView workbookViewId="0">
      <selection activeCell="D25" sqref="D25:H25"/>
    </sheetView>
  </sheetViews>
  <sheetFormatPr defaultRowHeight="14.4" x14ac:dyDescent="0.3"/>
  <cols>
    <col min="5" max="5" width="11" customWidth="1"/>
    <col min="7" max="7" width="13.109375" customWidth="1"/>
  </cols>
  <sheetData>
    <row r="1" spans="1:8" x14ac:dyDescent="0.3">
      <c r="A1" s="34" t="s">
        <v>14</v>
      </c>
      <c r="B1" s="34"/>
      <c r="C1" s="34"/>
      <c r="D1" s="34"/>
      <c r="E1" s="34"/>
      <c r="F1" s="34"/>
      <c r="G1" s="34"/>
    </row>
    <row r="2" spans="1:8" x14ac:dyDescent="0.3">
      <c r="B2" s="11" t="s">
        <v>68</v>
      </c>
      <c r="C2" s="11">
        <v>0.25</v>
      </c>
    </row>
    <row r="4" spans="1:8" ht="15.6" x14ac:dyDescent="0.3">
      <c r="A4" s="6" t="s">
        <v>66</v>
      </c>
      <c r="B4" s="6" t="s">
        <v>67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8" x14ac:dyDescent="0.3">
      <c r="A5">
        <v>1</v>
      </c>
      <c r="B5">
        <v>18.53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8" x14ac:dyDescent="0.3">
      <c r="A6">
        <v>2</v>
      </c>
      <c r="B6">
        <v>24.52</v>
      </c>
      <c r="C6">
        <f>B5</f>
        <v>18.53</v>
      </c>
      <c r="D6">
        <f>B6-C6</f>
        <v>5.9899999999999984</v>
      </c>
      <c r="E6">
        <f t="shared" ref="E6:E24" si="0">ABS(D6)</f>
        <v>5.9899999999999984</v>
      </c>
      <c r="F6" s="10">
        <f>100*(E6/B6)</f>
        <v>24.42903752039151</v>
      </c>
      <c r="G6" s="10">
        <f>D6*D6</f>
        <v>35.880099999999985</v>
      </c>
    </row>
    <row r="7" spans="1:8" x14ac:dyDescent="0.3">
      <c r="A7">
        <v>3</v>
      </c>
      <c r="B7">
        <v>20.399999999999999</v>
      </c>
      <c r="C7" s="10">
        <f>C2*B6+(1-C2)*C6</f>
        <v>20.0275</v>
      </c>
      <c r="D7" s="10">
        <f t="shared" ref="D7:D24" si="1">B7-C7</f>
        <v>0.37249999999999872</v>
      </c>
      <c r="E7" s="10">
        <f t="shared" si="0"/>
        <v>0.37249999999999872</v>
      </c>
      <c r="F7" s="10">
        <f t="shared" ref="F7:F24" si="2">100*(E7/B7)</f>
        <v>1.8259803921568567</v>
      </c>
      <c r="G7" s="10">
        <f t="shared" ref="G7:G24" si="3">D7*D7</f>
        <v>0.13875624999999905</v>
      </c>
      <c r="H7" s="10"/>
    </row>
    <row r="8" spans="1:8" x14ac:dyDescent="0.3">
      <c r="A8">
        <v>4</v>
      </c>
      <c r="B8">
        <v>23.38</v>
      </c>
      <c r="C8" s="10">
        <f>C2*B7+(1-C2)*C7</f>
        <v>20.120624999999997</v>
      </c>
      <c r="D8" s="10">
        <f t="shared" si="1"/>
        <v>3.2593750000000021</v>
      </c>
      <c r="E8" s="10">
        <f t="shared" si="0"/>
        <v>3.2593750000000021</v>
      </c>
      <c r="F8" s="10">
        <f t="shared" si="2"/>
        <v>13.940868263473064</v>
      </c>
      <c r="G8" s="10">
        <f t="shared" si="3"/>
        <v>10.623525390625014</v>
      </c>
      <c r="H8" s="10"/>
    </row>
    <row r="9" spans="1:8" x14ac:dyDescent="0.3">
      <c r="A9">
        <v>5</v>
      </c>
      <c r="B9">
        <v>23.2</v>
      </c>
      <c r="C9" s="10">
        <f>C2*B8+(1-C2)*C8</f>
        <v>20.935468749999998</v>
      </c>
      <c r="D9" s="10">
        <f t="shared" si="1"/>
        <v>2.264531250000001</v>
      </c>
      <c r="E9" s="10">
        <f t="shared" si="0"/>
        <v>2.264531250000001</v>
      </c>
      <c r="F9" s="10">
        <f t="shared" si="2"/>
        <v>9.7609105603448327</v>
      </c>
      <c r="G9" s="10">
        <f t="shared" si="3"/>
        <v>5.1281017822265671</v>
      </c>
      <c r="H9" s="10"/>
    </row>
    <row r="10" spans="1:8" x14ac:dyDescent="0.3">
      <c r="A10">
        <v>6</v>
      </c>
      <c r="B10">
        <v>26.47</v>
      </c>
      <c r="C10" s="10">
        <f>C2*B9+(1-C2)*C9</f>
        <v>21.501601562499999</v>
      </c>
      <c r="D10" s="10">
        <f t="shared" si="1"/>
        <v>4.9683984374999994</v>
      </c>
      <c r="E10" s="10">
        <f t="shared" si="0"/>
        <v>4.9683984374999994</v>
      </c>
      <c r="F10" s="10">
        <f t="shared" si="2"/>
        <v>18.769922317718173</v>
      </c>
      <c r="G10" s="10">
        <f t="shared" si="3"/>
        <v>24.684983033752435</v>
      </c>
      <c r="H10" s="10"/>
    </row>
    <row r="11" spans="1:8" x14ac:dyDescent="0.3">
      <c r="A11">
        <v>7</v>
      </c>
      <c r="B11">
        <v>21.73</v>
      </c>
      <c r="C11" s="10">
        <f>C2*B10+(1-C2)*C10</f>
        <v>22.743701171874999</v>
      </c>
      <c r="D11" s="10">
        <f t="shared" si="1"/>
        <v>-1.0137011718749989</v>
      </c>
      <c r="E11" s="10">
        <f t="shared" si="0"/>
        <v>1.0137011718749989</v>
      </c>
      <c r="F11" s="10">
        <f t="shared" si="2"/>
        <v>4.6649846841923557</v>
      </c>
      <c r="G11" s="10">
        <f t="shared" si="3"/>
        <v>1.027590065860746</v>
      </c>
      <c r="H11" s="10"/>
    </row>
    <row r="12" spans="1:8" x14ac:dyDescent="0.3">
      <c r="A12">
        <v>8</v>
      </c>
      <c r="B12">
        <v>22.18</v>
      </c>
      <c r="C12" s="10">
        <f>C2*B11+(1-C2)*C11</f>
        <v>22.49027587890625</v>
      </c>
      <c r="D12" s="10">
        <f t="shared" si="1"/>
        <v>-0.31027587890624986</v>
      </c>
      <c r="E12" s="10">
        <f t="shared" si="0"/>
        <v>0.31027587890624986</v>
      </c>
      <c r="F12" s="10">
        <f t="shared" si="2"/>
        <v>1.3988993638694764</v>
      </c>
      <c r="G12" s="10">
        <f t="shared" si="3"/>
        <v>9.627112103104582E-2</v>
      </c>
      <c r="H12" s="10"/>
    </row>
    <row r="13" spans="1:8" x14ac:dyDescent="0.3">
      <c r="A13">
        <v>9</v>
      </c>
      <c r="B13">
        <v>20.38</v>
      </c>
      <c r="C13" s="10">
        <f>C2*B12+(1-C2)*C12</f>
        <v>22.41270690917969</v>
      </c>
      <c r="D13" s="10">
        <f t="shared" si="1"/>
        <v>-2.0327069091796908</v>
      </c>
      <c r="E13" s="10">
        <f t="shared" si="0"/>
        <v>2.0327069091796908</v>
      </c>
      <c r="F13" s="10">
        <f t="shared" si="2"/>
        <v>9.9740280136393071</v>
      </c>
      <c r="G13" s="10">
        <f t="shared" si="3"/>
        <v>4.131897378626852</v>
      </c>
      <c r="H13" s="10"/>
    </row>
    <row r="14" spans="1:8" x14ac:dyDescent="0.3">
      <c r="A14">
        <v>10</v>
      </c>
      <c r="B14">
        <v>23.8</v>
      </c>
      <c r="C14" s="10">
        <f>C2*B13+(1-C2)*C13</f>
        <v>21.904530181884766</v>
      </c>
      <c r="D14" s="10">
        <f t="shared" si="1"/>
        <v>1.8954698181152345</v>
      </c>
      <c r="E14" s="10">
        <f t="shared" si="0"/>
        <v>1.8954698181152345</v>
      </c>
      <c r="F14" s="10">
        <f t="shared" si="2"/>
        <v>7.9641588996438415</v>
      </c>
      <c r="G14" s="10">
        <f t="shared" si="3"/>
        <v>3.5928058313858</v>
      </c>
      <c r="H14" s="10"/>
    </row>
    <row r="15" spans="1:8" x14ac:dyDescent="0.3">
      <c r="A15">
        <v>11</v>
      </c>
      <c r="B15">
        <v>20.53</v>
      </c>
      <c r="C15" s="10">
        <f>C2*B14+(1-C2)*C14</f>
        <v>22.378397636413574</v>
      </c>
      <c r="D15" s="10">
        <f t="shared" si="1"/>
        <v>-1.8483976364135728</v>
      </c>
      <c r="E15" s="10">
        <f t="shared" si="0"/>
        <v>1.8483976364135728</v>
      </c>
      <c r="F15" s="10">
        <f t="shared" si="2"/>
        <v>9.003398131580969</v>
      </c>
      <c r="G15" s="10">
        <f t="shared" si="3"/>
        <v>3.4165738222992825</v>
      </c>
      <c r="H15" s="10"/>
    </row>
    <row r="16" spans="1:8" x14ac:dyDescent="0.3">
      <c r="A16">
        <v>12</v>
      </c>
      <c r="B16">
        <v>26.45</v>
      </c>
      <c r="C16" s="10">
        <f>C2*B15+(1-C2)*C15</f>
        <v>21.916298227310179</v>
      </c>
      <c r="D16" s="10">
        <f t="shared" si="1"/>
        <v>4.5337017726898203</v>
      </c>
      <c r="E16" s="10">
        <f t="shared" si="0"/>
        <v>4.5337017726898203</v>
      </c>
      <c r="F16" s="10">
        <f t="shared" si="2"/>
        <v>17.140649424158109</v>
      </c>
      <c r="G16" s="10">
        <f t="shared" si="3"/>
        <v>20.554451763690821</v>
      </c>
      <c r="H16" s="10"/>
    </row>
    <row r="17" spans="1:8" x14ac:dyDescent="0.3">
      <c r="A17">
        <v>13</v>
      </c>
      <c r="B17">
        <v>21.93</v>
      </c>
      <c r="C17" s="10">
        <f>C2*B16+(1-C2)*C16</f>
        <v>23.049723670482635</v>
      </c>
      <c r="D17" s="10">
        <f t="shared" si="1"/>
        <v>-1.1197236704826352</v>
      </c>
      <c r="E17" s="10">
        <f t="shared" si="0"/>
        <v>1.1197236704826352</v>
      </c>
      <c r="F17" s="10">
        <f t="shared" si="2"/>
        <v>5.1058990902080952</v>
      </c>
      <c r="G17" s="10">
        <f t="shared" si="3"/>
        <v>1.2537810982391051</v>
      </c>
      <c r="H17" s="10"/>
    </row>
    <row r="18" spans="1:8" x14ac:dyDescent="0.3">
      <c r="A18">
        <v>14</v>
      </c>
      <c r="B18">
        <v>25.83</v>
      </c>
      <c r="C18" s="10">
        <f>C2*B17+(1-C2)*C17</f>
        <v>22.769792752861974</v>
      </c>
      <c r="D18" s="10">
        <f t="shared" si="1"/>
        <v>3.0602072471380239</v>
      </c>
      <c r="E18" s="10">
        <f t="shared" si="0"/>
        <v>3.0602072471380239</v>
      </c>
      <c r="F18" s="10">
        <f t="shared" si="2"/>
        <v>11.847492245985382</v>
      </c>
      <c r="G18" s="10">
        <f t="shared" si="3"/>
        <v>9.3648683954360834</v>
      </c>
      <c r="H18" s="10"/>
    </row>
    <row r="19" spans="1:8" x14ac:dyDescent="0.3">
      <c r="A19">
        <v>15</v>
      </c>
      <c r="B19">
        <v>23.21</v>
      </c>
      <c r="C19" s="10">
        <f>C2*B18+(1-C2)*C18</f>
        <v>23.53484456464648</v>
      </c>
      <c r="D19" s="10">
        <f t="shared" si="1"/>
        <v>-0.32484456464647948</v>
      </c>
      <c r="E19" s="10">
        <f t="shared" si="0"/>
        <v>0.32484456464647948</v>
      </c>
      <c r="F19" s="10">
        <f t="shared" si="2"/>
        <v>1.3995888179512257</v>
      </c>
      <c r="G19" s="10">
        <f t="shared" si="3"/>
        <v>0.10552399118036079</v>
      </c>
      <c r="H19" s="10"/>
    </row>
    <row r="20" spans="1:8" x14ac:dyDescent="0.3">
      <c r="A20">
        <v>16</v>
      </c>
      <c r="B20">
        <v>25.61</v>
      </c>
      <c r="C20" s="10">
        <f>C2*B19+(1-C2)*C19</f>
        <v>23.45363342348486</v>
      </c>
      <c r="D20" s="10">
        <f t="shared" si="1"/>
        <v>2.1563665765151399</v>
      </c>
      <c r="E20" s="10">
        <f t="shared" si="0"/>
        <v>2.1563665765151399</v>
      </c>
      <c r="F20" s="10">
        <f t="shared" si="2"/>
        <v>8.4200178700317849</v>
      </c>
      <c r="G20" s="10">
        <f t="shared" si="3"/>
        <v>4.6499168123116243</v>
      </c>
      <c r="H20" s="10"/>
    </row>
    <row r="21" spans="1:8" x14ac:dyDescent="0.3">
      <c r="A21">
        <v>17</v>
      </c>
      <c r="B21">
        <v>24.54</v>
      </c>
      <c r="C21" s="10">
        <f>C2*B20+(1-C2)*C20</f>
        <v>23.992725067613645</v>
      </c>
      <c r="D21" s="10">
        <f t="shared" si="1"/>
        <v>0.54727493238635461</v>
      </c>
      <c r="E21" s="10">
        <f t="shared" si="0"/>
        <v>0.54727493238635461</v>
      </c>
      <c r="F21" s="10">
        <f t="shared" si="2"/>
        <v>2.2301341988034009</v>
      </c>
      <c r="G21" s="10">
        <f t="shared" si="3"/>
        <v>0.29950985161848903</v>
      </c>
      <c r="H21" s="10"/>
    </row>
    <row r="22" spans="1:8" x14ac:dyDescent="0.3">
      <c r="A22">
        <v>18</v>
      </c>
      <c r="B22">
        <v>28.92</v>
      </c>
      <c r="C22" s="10">
        <f>C2*B21+(1-C2)*C21</f>
        <v>24.129543800710231</v>
      </c>
      <c r="D22" s="10">
        <f t="shared" si="1"/>
        <v>4.7904561992897712</v>
      </c>
      <c r="E22" s="10">
        <f t="shared" si="0"/>
        <v>4.7904561992897712</v>
      </c>
      <c r="F22" s="10">
        <f t="shared" si="2"/>
        <v>16.56450967942521</v>
      </c>
      <c r="G22" s="10">
        <f t="shared" si="3"/>
        <v>22.948470597313801</v>
      </c>
      <c r="H22" s="10"/>
    </row>
    <row r="23" spans="1:8" x14ac:dyDescent="0.3">
      <c r="A23">
        <v>19</v>
      </c>
      <c r="B23">
        <v>26.82</v>
      </c>
      <c r="C23" s="10">
        <f>C2*B22+(1-C2)*C22</f>
        <v>25.327157850532675</v>
      </c>
      <c r="D23" s="10">
        <f t="shared" si="1"/>
        <v>1.4928421494673252</v>
      </c>
      <c r="E23" s="10">
        <f t="shared" si="0"/>
        <v>1.4928421494673252</v>
      </c>
      <c r="F23" s="10">
        <f t="shared" si="2"/>
        <v>5.5661526825776475</v>
      </c>
      <c r="G23" s="10">
        <f t="shared" si="3"/>
        <v>2.2285776832262236</v>
      </c>
      <c r="H23" s="10"/>
    </row>
    <row r="24" spans="1:8" x14ac:dyDescent="0.3">
      <c r="A24">
        <v>20</v>
      </c>
      <c r="B24">
        <v>30.09</v>
      </c>
      <c r="C24" s="10">
        <f>C2*B23+(1-C2)*C23</f>
        <v>25.700368387899509</v>
      </c>
      <c r="D24" s="10">
        <f t="shared" si="1"/>
        <v>4.3896316121004908</v>
      </c>
      <c r="E24" s="10">
        <f t="shared" si="0"/>
        <v>4.3896316121004908</v>
      </c>
      <c r="F24" s="10">
        <f t="shared" si="2"/>
        <v>14.588340352610471</v>
      </c>
      <c r="G24" s="10">
        <f t="shared" si="3"/>
        <v>19.268865689951955</v>
      </c>
      <c r="H24" s="10"/>
    </row>
    <row r="25" spans="1:8" x14ac:dyDescent="0.3">
      <c r="C25" s="14">
        <f>C2*B24+(1-C2)*C24</f>
        <v>26.797776290924631</v>
      </c>
      <c r="D25" s="12">
        <f>AVERAGE(D6:D24)</f>
        <v>1.7405844822999228</v>
      </c>
      <c r="E25" s="12">
        <f>AVERAGE(E6:E24)</f>
        <v>2.4405476224581997</v>
      </c>
      <c r="F25" s="12">
        <f>AVERAGE(F6:F24)</f>
        <v>9.7155248688821949</v>
      </c>
      <c r="G25" s="12">
        <f>AVERAGE(G6:G24)</f>
        <v>8.9155037136198008</v>
      </c>
      <c r="H25" s="12">
        <f>SQRT(G25)</f>
        <v>2.9858840757169056</v>
      </c>
    </row>
    <row r="26" spans="1:8" x14ac:dyDescent="0.3"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4E61-4402-4977-BA1D-057E81885257}">
  <dimension ref="A1:H26"/>
  <sheetViews>
    <sheetView workbookViewId="0">
      <selection activeCell="D25" sqref="D25:H25"/>
    </sheetView>
  </sheetViews>
  <sheetFormatPr defaultRowHeight="14.4" x14ac:dyDescent="0.3"/>
  <cols>
    <col min="1" max="1" width="24.5546875" customWidth="1"/>
    <col min="2" max="2" width="19.77734375" customWidth="1"/>
    <col min="5" max="5" width="10.109375" customWidth="1"/>
    <col min="7" max="7" width="13.88671875" customWidth="1"/>
  </cols>
  <sheetData>
    <row r="1" spans="1:7" x14ac:dyDescent="0.3">
      <c r="A1" s="34" t="s">
        <v>14</v>
      </c>
      <c r="B1" s="34"/>
      <c r="C1" s="34"/>
      <c r="D1" s="34"/>
      <c r="E1" s="34"/>
    </row>
    <row r="2" spans="1:7" x14ac:dyDescent="0.3">
      <c r="B2" s="11" t="s">
        <v>15</v>
      </c>
      <c r="C2" s="11">
        <v>0.5</v>
      </c>
    </row>
    <row r="4" spans="1:7" ht="15.6" x14ac:dyDescent="0.3">
      <c r="A4" s="6" t="s">
        <v>66</v>
      </c>
      <c r="B4" s="6" t="s">
        <v>67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64</v>
      </c>
    </row>
    <row r="5" spans="1:7" x14ac:dyDescent="0.3">
      <c r="A5">
        <v>1</v>
      </c>
      <c r="B5">
        <v>18.53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3">
      <c r="A6">
        <v>2</v>
      </c>
      <c r="B6">
        <v>24.52</v>
      </c>
      <c r="C6" s="10">
        <f>B5</f>
        <v>18.53</v>
      </c>
      <c r="D6" s="10">
        <f>B6-C6</f>
        <v>5.9899999999999984</v>
      </c>
      <c r="E6" s="10">
        <f t="shared" ref="E6:E24" si="0">ABS(D6)</f>
        <v>5.9899999999999984</v>
      </c>
      <c r="F6" s="10">
        <f>100*(E6/B6)</f>
        <v>24.42903752039151</v>
      </c>
      <c r="G6" s="10">
        <f>D6*D6</f>
        <v>35.880099999999985</v>
      </c>
    </row>
    <row r="7" spans="1:7" x14ac:dyDescent="0.3">
      <c r="A7">
        <v>3</v>
      </c>
      <c r="B7">
        <v>20.399999999999999</v>
      </c>
      <c r="C7" s="10">
        <f>C2*B6+(1-C2)*C6</f>
        <v>21.524999999999999</v>
      </c>
      <c r="D7" s="10">
        <f t="shared" ref="D7:D24" si="1">B7-C7</f>
        <v>-1.125</v>
      </c>
      <c r="E7" s="10">
        <f t="shared" si="0"/>
        <v>1.125</v>
      </c>
      <c r="F7" s="10">
        <f t="shared" ref="F7:F24" si="2">100*(E7/B7)</f>
        <v>5.514705882352942</v>
      </c>
      <c r="G7" s="10">
        <f t="shared" ref="G7:G24" si="3">D7*D7</f>
        <v>1.265625</v>
      </c>
    </row>
    <row r="8" spans="1:7" x14ac:dyDescent="0.3">
      <c r="A8">
        <v>4</v>
      </c>
      <c r="B8">
        <v>23.38</v>
      </c>
      <c r="C8" s="10">
        <f>C2*B7+(1-C2)*C7</f>
        <v>20.962499999999999</v>
      </c>
      <c r="D8" s="10">
        <f t="shared" si="1"/>
        <v>2.4175000000000004</v>
      </c>
      <c r="E8" s="10">
        <f t="shared" si="0"/>
        <v>2.4175000000000004</v>
      </c>
      <c r="F8" s="10">
        <f t="shared" si="2"/>
        <v>10.340034217279728</v>
      </c>
      <c r="G8" s="10">
        <f t="shared" si="3"/>
        <v>5.8443062500000025</v>
      </c>
    </row>
    <row r="9" spans="1:7" x14ac:dyDescent="0.3">
      <c r="A9">
        <v>5</v>
      </c>
      <c r="B9">
        <v>23.2</v>
      </c>
      <c r="C9" s="10">
        <f>C2*B8+(1-C2)*C8</f>
        <v>22.171250000000001</v>
      </c>
      <c r="D9" s="10">
        <f t="shared" si="1"/>
        <v>1.0287499999999987</v>
      </c>
      <c r="E9" s="10">
        <f t="shared" si="0"/>
        <v>1.0287499999999987</v>
      </c>
      <c r="F9" s="10">
        <f t="shared" si="2"/>
        <v>4.4342672413793052</v>
      </c>
      <c r="G9" s="10">
        <f t="shared" si="3"/>
        <v>1.0583265624999973</v>
      </c>
    </row>
    <row r="10" spans="1:7" x14ac:dyDescent="0.3">
      <c r="A10">
        <v>6</v>
      </c>
      <c r="B10">
        <v>26.47</v>
      </c>
      <c r="C10" s="10">
        <f>C2*B9+(1-C2)*C9</f>
        <v>22.685625000000002</v>
      </c>
      <c r="D10" s="10">
        <f t="shared" si="1"/>
        <v>3.7843749999999972</v>
      </c>
      <c r="E10" s="10">
        <f t="shared" si="0"/>
        <v>3.7843749999999972</v>
      </c>
      <c r="F10" s="10">
        <f t="shared" si="2"/>
        <v>14.296845485455222</v>
      </c>
      <c r="G10" s="10">
        <f t="shared" si="3"/>
        <v>14.321494140624978</v>
      </c>
    </row>
    <row r="11" spans="1:7" x14ac:dyDescent="0.3">
      <c r="A11">
        <v>7</v>
      </c>
      <c r="B11">
        <v>21.73</v>
      </c>
      <c r="C11" s="10">
        <f>C2*B10+(1-C2)*C10</f>
        <v>24.5778125</v>
      </c>
      <c r="D11" s="10">
        <f t="shared" si="1"/>
        <v>-2.8478124999999999</v>
      </c>
      <c r="E11" s="10">
        <f t="shared" si="0"/>
        <v>2.8478124999999999</v>
      </c>
      <c r="F11" s="10">
        <f t="shared" si="2"/>
        <v>13.105441785549928</v>
      </c>
      <c r="G11" s="10">
        <f t="shared" si="3"/>
        <v>8.1100360351562486</v>
      </c>
    </row>
    <row r="12" spans="1:7" x14ac:dyDescent="0.3">
      <c r="A12">
        <v>8</v>
      </c>
      <c r="B12">
        <v>22.18</v>
      </c>
      <c r="C12" s="10">
        <f>C2*B11+(1-C2)*C11</f>
        <v>23.153906249999999</v>
      </c>
      <c r="D12" s="10">
        <f t="shared" si="1"/>
        <v>-0.97390624999999886</v>
      </c>
      <c r="E12" s="10">
        <f t="shared" si="0"/>
        <v>0.97390624999999886</v>
      </c>
      <c r="F12" s="10">
        <f t="shared" si="2"/>
        <v>4.3909208746618518</v>
      </c>
      <c r="G12" s="10">
        <f t="shared" si="3"/>
        <v>0.94849338378906034</v>
      </c>
    </row>
    <row r="13" spans="1:7" x14ac:dyDescent="0.3">
      <c r="A13">
        <v>9</v>
      </c>
      <c r="B13">
        <v>20.38</v>
      </c>
      <c r="C13" s="10">
        <f>C2*B12+(1-C2)*C12</f>
        <v>22.666953124999999</v>
      </c>
      <c r="D13" s="10">
        <f t="shared" si="1"/>
        <v>-2.2869531250000001</v>
      </c>
      <c r="E13" s="10">
        <f t="shared" si="0"/>
        <v>2.2869531250000001</v>
      </c>
      <c r="F13" s="10">
        <f t="shared" si="2"/>
        <v>11.221556059862611</v>
      </c>
      <c r="G13" s="10">
        <f t="shared" si="3"/>
        <v>5.2301545959472664</v>
      </c>
    </row>
    <row r="14" spans="1:7" x14ac:dyDescent="0.3">
      <c r="A14">
        <v>10</v>
      </c>
      <c r="B14">
        <v>23.8</v>
      </c>
      <c r="C14" s="10">
        <f>C2*B13+(1-C2)*C13</f>
        <v>21.523476562500001</v>
      </c>
      <c r="D14" s="10">
        <f t="shared" si="1"/>
        <v>2.2765234374999999</v>
      </c>
      <c r="E14" s="10">
        <f t="shared" si="0"/>
        <v>2.2765234374999999</v>
      </c>
      <c r="F14" s="10">
        <f t="shared" si="2"/>
        <v>9.5652245273109244</v>
      </c>
      <c r="G14" s="10">
        <f t="shared" si="3"/>
        <v>5.1825589614868157</v>
      </c>
    </row>
    <row r="15" spans="1:7" x14ac:dyDescent="0.3">
      <c r="A15">
        <v>11</v>
      </c>
      <c r="B15">
        <v>20.53</v>
      </c>
      <c r="C15" s="10">
        <f>C2*B14+(1-C2)*C14</f>
        <v>22.661738281250003</v>
      </c>
      <c r="D15" s="10">
        <f t="shared" si="1"/>
        <v>-2.1317382812500014</v>
      </c>
      <c r="E15" s="10">
        <f t="shared" si="0"/>
        <v>2.1317382812500014</v>
      </c>
      <c r="F15" s="10">
        <f t="shared" si="2"/>
        <v>10.383527916463718</v>
      </c>
      <c r="G15" s="10">
        <f t="shared" si="3"/>
        <v>4.5443080997467105</v>
      </c>
    </row>
    <row r="16" spans="1:7" x14ac:dyDescent="0.3">
      <c r="A16">
        <v>12</v>
      </c>
      <c r="B16">
        <v>26.45</v>
      </c>
      <c r="C16" s="10">
        <f>C2*B15+(1-C2)*C15</f>
        <v>21.595869140625002</v>
      </c>
      <c r="D16" s="10">
        <f t="shared" si="1"/>
        <v>4.8541308593749974</v>
      </c>
      <c r="E16" s="10">
        <f t="shared" si="0"/>
        <v>4.8541308593749974</v>
      </c>
      <c r="F16" s="10">
        <f t="shared" si="2"/>
        <v>18.352101547731557</v>
      </c>
      <c r="G16" s="10">
        <f t="shared" si="3"/>
        <v>23.562586399936652</v>
      </c>
    </row>
    <row r="17" spans="1:8" x14ac:dyDescent="0.3">
      <c r="A17">
        <v>13</v>
      </c>
      <c r="B17">
        <v>21.93</v>
      </c>
      <c r="C17" s="10">
        <f>C2*B16+(1-C2)*C16</f>
        <v>24.022934570312501</v>
      </c>
      <c r="D17" s="10">
        <f t="shared" si="1"/>
        <v>-2.0929345703125009</v>
      </c>
      <c r="E17" s="10">
        <f t="shared" si="0"/>
        <v>2.0929345703125009</v>
      </c>
      <c r="F17" s="10">
        <f t="shared" si="2"/>
        <v>9.5437052909826772</v>
      </c>
      <c r="G17" s="10">
        <f t="shared" si="3"/>
        <v>4.3803751156091728</v>
      </c>
    </row>
    <row r="18" spans="1:8" x14ac:dyDescent="0.3">
      <c r="A18">
        <v>14</v>
      </c>
      <c r="B18">
        <v>25.83</v>
      </c>
      <c r="C18" s="10">
        <f>C2*B17+(1-C2)*C17</f>
        <v>22.97646728515625</v>
      </c>
      <c r="D18" s="10">
        <f t="shared" si="1"/>
        <v>2.8535327148437482</v>
      </c>
      <c r="E18" s="10">
        <f t="shared" si="0"/>
        <v>2.8535327148437482</v>
      </c>
      <c r="F18" s="10">
        <f t="shared" si="2"/>
        <v>11.047358555337778</v>
      </c>
      <c r="G18" s="10">
        <f t="shared" si="3"/>
        <v>8.1426489546835317</v>
      </c>
    </row>
    <row r="19" spans="1:8" x14ac:dyDescent="0.3">
      <c r="A19">
        <v>15</v>
      </c>
      <c r="B19">
        <v>23.21</v>
      </c>
      <c r="C19" s="10">
        <f>C2*B18+(1-C2)*C18</f>
        <v>24.403233642578122</v>
      </c>
      <c r="D19" s="10">
        <f t="shared" si="1"/>
        <v>-1.1932336425781216</v>
      </c>
      <c r="E19" s="10">
        <f t="shared" si="0"/>
        <v>1.1932336425781216</v>
      </c>
      <c r="F19" s="10">
        <f t="shared" si="2"/>
        <v>5.1410324971052201</v>
      </c>
      <c r="G19" s="10">
        <f t="shared" si="3"/>
        <v>1.4238065257802524</v>
      </c>
    </row>
    <row r="20" spans="1:8" x14ac:dyDescent="0.3">
      <c r="A20">
        <v>16</v>
      </c>
      <c r="B20">
        <v>25.61</v>
      </c>
      <c r="C20" s="10">
        <f>C2*B19+(1-C2)*C19</f>
        <v>23.806616821289062</v>
      </c>
      <c r="D20" s="10">
        <f t="shared" si="1"/>
        <v>1.8033831787109378</v>
      </c>
      <c r="E20" s="10">
        <f t="shared" si="0"/>
        <v>1.8033831787109378</v>
      </c>
      <c r="F20" s="10">
        <f t="shared" si="2"/>
        <v>7.0417148719677387</v>
      </c>
      <c r="G20" s="10">
        <f t="shared" si="3"/>
        <v>3.2521908892575664</v>
      </c>
    </row>
    <row r="21" spans="1:8" x14ac:dyDescent="0.3">
      <c r="A21">
        <v>17</v>
      </c>
      <c r="B21">
        <v>24.54</v>
      </c>
      <c r="C21" s="10">
        <f>C2*B20+(1-C2)*C20</f>
        <v>24.708308410644531</v>
      </c>
      <c r="D21" s="10">
        <f t="shared" si="1"/>
        <v>-0.16830841064453139</v>
      </c>
      <c r="E21" s="10">
        <f t="shared" si="0"/>
        <v>0.16830841064453139</v>
      </c>
      <c r="F21" s="10">
        <f t="shared" si="2"/>
        <v>0.68585334410974497</v>
      </c>
      <c r="G21" s="10">
        <f t="shared" si="3"/>
        <v>2.8327721093688207E-2</v>
      </c>
    </row>
    <row r="22" spans="1:8" x14ac:dyDescent="0.3">
      <c r="A22">
        <v>18</v>
      </c>
      <c r="B22">
        <v>28.92</v>
      </c>
      <c r="C22" s="10">
        <f>C2*B21+(1-C2)*C21</f>
        <v>24.624154205322263</v>
      </c>
      <c r="D22" s="10">
        <f t="shared" si="1"/>
        <v>4.2958457946777386</v>
      </c>
      <c r="E22" s="10">
        <f t="shared" si="0"/>
        <v>4.2958457946777386</v>
      </c>
      <c r="F22" s="10">
        <f t="shared" si="2"/>
        <v>14.854238570808223</v>
      </c>
      <c r="G22" s="10">
        <f t="shared" si="3"/>
        <v>18.454291091650411</v>
      </c>
    </row>
    <row r="23" spans="1:8" x14ac:dyDescent="0.3">
      <c r="A23">
        <v>19</v>
      </c>
      <c r="B23">
        <v>26.82</v>
      </c>
      <c r="C23" s="10">
        <f>C2*B22+(1-C2)*C22</f>
        <v>26.772077102661132</v>
      </c>
      <c r="D23" s="10">
        <f t="shared" si="1"/>
        <v>4.7922897338867898E-2</v>
      </c>
      <c r="E23" s="10">
        <f t="shared" si="0"/>
        <v>4.7922897338867898E-2</v>
      </c>
      <c r="F23" s="10">
        <f t="shared" si="2"/>
        <v>0.17868343526796382</v>
      </c>
      <c r="G23" s="10">
        <f t="shared" si="3"/>
        <v>2.2966040893516717E-3</v>
      </c>
    </row>
    <row r="24" spans="1:8" x14ac:dyDescent="0.3">
      <c r="A24">
        <v>20</v>
      </c>
      <c r="B24">
        <v>30.09</v>
      </c>
      <c r="C24" s="10">
        <f>C2*B23+(1-C2)*C23</f>
        <v>26.796038551330568</v>
      </c>
      <c r="D24" s="10">
        <f t="shared" si="1"/>
        <v>3.2939614486694317</v>
      </c>
      <c r="E24" s="10">
        <f t="shared" si="0"/>
        <v>3.2939614486694317</v>
      </c>
      <c r="F24" s="10">
        <f t="shared" si="2"/>
        <v>10.947030404351718</v>
      </c>
      <c r="G24" s="10">
        <f t="shared" si="3"/>
        <v>10.850182025320422</v>
      </c>
    </row>
    <row r="25" spans="1:8" x14ac:dyDescent="0.3">
      <c r="C25" s="14">
        <f>C2*B24+(1-C2)*C24</f>
        <v>28.443019275665286</v>
      </c>
      <c r="D25" s="12">
        <f>AVERAGE(D6:D24)</f>
        <v>1.0434757132279244</v>
      </c>
      <c r="E25" s="12">
        <f>AVERAGE(E6:E24)</f>
        <v>2.3929374795210991</v>
      </c>
      <c r="F25" s="12">
        <f>AVERAGE(F6:F24)</f>
        <v>9.7617515804405457</v>
      </c>
      <c r="G25" s="12">
        <f>AVERAGE(G6:G24)</f>
        <v>8.0253741240353733</v>
      </c>
      <c r="H25" s="12">
        <f>SQRT(G25)</f>
        <v>2.8329091273874942</v>
      </c>
    </row>
    <row r="26" spans="1:8" x14ac:dyDescent="0.3"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A810-2805-4B07-A2D8-AF7B13654820}">
  <dimension ref="A1:F6"/>
  <sheetViews>
    <sheetView tabSelected="1" workbookViewId="0">
      <selection activeCell="K16" sqref="K16"/>
    </sheetView>
  </sheetViews>
  <sheetFormatPr defaultRowHeight="14.4" x14ac:dyDescent="0.3"/>
  <cols>
    <col min="1" max="1" width="14" customWidth="1"/>
  </cols>
  <sheetData>
    <row r="1" spans="1:6" ht="16.95" customHeight="1" x14ac:dyDescent="0.3">
      <c r="A1" s="34" t="s">
        <v>69</v>
      </c>
      <c r="B1" s="34"/>
      <c r="C1" s="34"/>
      <c r="D1" s="34"/>
      <c r="E1" s="34"/>
    </row>
    <row r="2" spans="1:6" ht="16.95" customHeight="1" x14ac:dyDescent="0.3">
      <c r="A2" s="4" t="s">
        <v>16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</row>
    <row r="3" spans="1:6" ht="16.95" customHeight="1" x14ac:dyDescent="0.3">
      <c r="A3" t="s">
        <v>17</v>
      </c>
      <c r="B3" s="12">
        <v>0.60842105263157886</v>
      </c>
      <c r="C3" s="10">
        <v>3.1789473684210523</v>
      </c>
      <c r="D3" s="10">
        <v>13.180337089547589</v>
      </c>
      <c r="E3" s="10">
        <v>12.605421052631577</v>
      </c>
      <c r="F3" s="10">
        <v>3.5504113920265037</v>
      </c>
    </row>
    <row r="4" spans="1:6" ht="16.95" customHeight="1" x14ac:dyDescent="0.3">
      <c r="A4" t="s">
        <v>18</v>
      </c>
      <c r="B4" s="10">
        <v>0.86392156862745106</v>
      </c>
      <c r="C4" s="12">
        <v>2.3278431372549022</v>
      </c>
      <c r="D4" s="12">
        <v>9.4226829396763243</v>
      </c>
      <c r="E4" s="12">
        <v>7.1604444444444422</v>
      </c>
      <c r="F4" s="12">
        <v>2.6759006791068392</v>
      </c>
    </row>
    <row r="5" spans="1:6" ht="16.95" customHeight="1" x14ac:dyDescent="0.3">
      <c r="A5" t="s">
        <v>19</v>
      </c>
      <c r="B5" s="10">
        <v>1.7405844822999228</v>
      </c>
      <c r="C5" s="10">
        <v>2.4405476224581997</v>
      </c>
      <c r="D5" s="10">
        <v>9.7155248688821949</v>
      </c>
      <c r="E5" s="10">
        <v>8.9155037136198008</v>
      </c>
      <c r="F5" s="10">
        <v>2.9858840757169056</v>
      </c>
    </row>
    <row r="6" spans="1:6" ht="16.95" customHeight="1" x14ac:dyDescent="0.3">
      <c r="A6" t="s">
        <v>20</v>
      </c>
      <c r="B6" s="10">
        <v>1.0434757132279244</v>
      </c>
      <c r="C6" s="10">
        <v>2.3929374795210991</v>
      </c>
      <c r="D6" s="10">
        <v>9.7617515804405457</v>
      </c>
      <c r="E6" s="10">
        <v>8.0253741240353733</v>
      </c>
      <c r="F6" s="10">
        <v>2.8329091273874942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2269-E2B1-4778-89F5-3DC3AAFBF7B4}">
  <dimension ref="A1:X74"/>
  <sheetViews>
    <sheetView topLeftCell="D12" workbookViewId="0">
      <selection activeCell="F24" sqref="F24:J24"/>
    </sheetView>
  </sheetViews>
  <sheetFormatPr defaultRowHeight="14.4" x14ac:dyDescent="0.3"/>
  <cols>
    <col min="2" max="2" width="20.109375" customWidth="1"/>
    <col min="3" max="3" width="14.6640625" customWidth="1"/>
    <col min="4" max="4" width="14.44140625" customWidth="1"/>
    <col min="5" max="5" width="22.44140625" customWidth="1"/>
    <col min="7" max="7" width="15.6640625" customWidth="1"/>
    <col min="9" max="9" width="13.88671875" customWidth="1"/>
    <col min="15" max="15" width="11.5546875" bestFit="1" customWidth="1"/>
    <col min="24" max="24" width="10.5546875" bestFit="1" customWidth="1"/>
  </cols>
  <sheetData>
    <row r="1" spans="1:24" ht="23.4" x14ac:dyDescent="0.45">
      <c r="A1" s="35" t="s">
        <v>62</v>
      </c>
      <c r="B1" s="35"/>
      <c r="C1" s="35"/>
      <c r="D1" s="35"/>
    </row>
    <row r="3" spans="1:24" x14ac:dyDescent="0.3">
      <c r="A3" s="4" t="s">
        <v>21</v>
      </c>
      <c r="B3" s="4" t="s">
        <v>2</v>
      </c>
      <c r="C3" s="4" t="s">
        <v>22</v>
      </c>
      <c r="D3" s="4" t="s">
        <v>23</v>
      </c>
      <c r="E3" s="4" t="s">
        <v>24</v>
      </c>
      <c r="F3" s="4" t="s">
        <v>4</v>
      </c>
      <c r="G3" s="4" t="s">
        <v>5</v>
      </c>
      <c r="H3" s="4" t="s">
        <v>25</v>
      </c>
      <c r="I3" s="4" t="s">
        <v>7</v>
      </c>
      <c r="L3" s="4" t="s">
        <v>26</v>
      </c>
      <c r="M3" s="4"/>
      <c r="N3" s="4" t="s">
        <v>27</v>
      </c>
      <c r="O3" s="4" t="s">
        <v>28</v>
      </c>
      <c r="P3" s="4" t="s">
        <v>29</v>
      </c>
      <c r="Q3" s="4" t="s">
        <v>28</v>
      </c>
      <c r="R3" s="4" t="s">
        <v>30</v>
      </c>
      <c r="S3" s="4" t="s">
        <v>28</v>
      </c>
      <c r="T3" s="4" t="s">
        <v>31</v>
      </c>
      <c r="U3" s="4" t="s">
        <v>28</v>
      </c>
      <c r="V3" s="4" t="s">
        <v>32</v>
      </c>
      <c r="W3" s="4" t="s">
        <v>28</v>
      </c>
      <c r="X3" s="4" t="s">
        <v>22</v>
      </c>
    </row>
    <row r="4" spans="1:24" x14ac:dyDescent="0.3">
      <c r="A4">
        <v>1</v>
      </c>
      <c r="B4">
        <v>18.53</v>
      </c>
      <c r="C4">
        <v>0.90743469255656029</v>
      </c>
      <c r="D4">
        <f>B4/C4</f>
        <v>20.420202304360352</v>
      </c>
      <c r="E4">
        <v>21.045945551717036</v>
      </c>
      <c r="F4">
        <f>B4-E4</f>
        <v>-2.515945551717035</v>
      </c>
      <c r="G4">
        <f>ABS(F4)</f>
        <v>2.515945551717035</v>
      </c>
      <c r="H4">
        <f>100*(G4/B4)</f>
        <v>13.577687812828035</v>
      </c>
      <c r="I4">
        <f>F4*F4</f>
        <v>6.3299820192047358</v>
      </c>
      <c r="L4">
        <v>1</v>
      </c>
      <c r="N4">
        <v>18.53</v>
      </c>
      <c r="O4" s="17">
        <f>N4/N8</f>
        <v>0.85362202003915699</v>
      </c>
      <c r="P4">
        <v>23.2</v>
      </c>
      <c r="Q4" s="17">
        <f>P4/P8</f>
        <v>0.99166488565932875</v>
      </c>
      <c r="R4">
        <v>20.38</v>
      </c>
      <c r="S4" s="17">
        <f>R4/R8</f>
        <v>0.89425186485300556</v>
      </c>
      <c r="T4">
        <v>21.93</v>
      </c>
      <c r="U4" s="17">
        <f>T4/T8</f>
        <v>0.90826258024435702</v>
      </c>
      <c r="V4">
        <v>24.54</v>
      </c>
      <c r="W4" s="17">
        <f>V4/V8</f>
        <v>0.88937211198695287</v>
      </c>
      <c r="X4" s="19">
        <f>AVERAGE(O4,Q4,S4,U4,W4)</f>
        <v>0.90743469255656029</v>
      </c>
    </row>
    <row r="5" spans="1:24" x14ac:dyDescent="0.3">
      <c r="A5">
        <v>2</v>
      </c>
      <c r="B5">
        <v>24.52</v>
      </c>
      <c r="C5">
        <v>1.0846434289315137</v>
      </c>
      <c r="D5">
        <f>B5/C5</f>
        <v>22.606507674282177</v>
      </c>
      <c r="E5">
        <v>21.349261620470759</v>
      </c>
      <c r="F5">
        <f t="shared" ref="F5:F23" si="0">B5-E5</f>
        <v>3.1707383795292401</v>
      </c>
      <c r="G5">
        <f t="shared" ref="G5:G23" si="1">ABS(F5)</f>
        <v>3.1707383795292401</v>
      </c>
      <c r="H5">
        <f t="shared" ref="H5:H23" si="2">100*(G5/B5)</f>
        <v>12.931233195469986</v>
      </c>
      <c r="I5">
        <f t="shared" ref="I5:I23" si="3">F5*F5</f>
        <v>10.053581871419711</v>
      </c>
      <c r="L5">
        <v>2</v>
      </c>
      <c r="N5">
        <v>24.52</v>
      </c>
      <c r="O5" s="17">
        <f>N5/N8</f>
        <v>1.1295635149142003</v>
      </c>
      <c r="P5">
        <v>26.47</v>
      </c>
      <c r="Q5" s="17">
        <f>P5/P8</f>
        <v>1.1314383415259668</v>
      </c>
      <c r="R5">
        <v>23.8</v>
      </c>
      <c r="S5" s="17">
        <f>R5/R8</f>
        <v>1.0443176831943835</v>
      </c>
      <c r="T5">
        <v>25.83</v>
      </c>
      <c r="U5" s="17">
        <f>T5/T8</f>
        <v>1.0697867053220127</v>
      </c>
      <c r="V5">
        <v>28.92</v>
      </c>
      <c r="W5" s="17">
        <f>V5/V8</f>
        <v>1.0481108997010058</v>
      </c>
      <c r="X5" s="19">
        <f>AVERAGE(O5,Q5,S5,U5,W5)</f>
        <v>1.0846434289315137</v>
      </c>
    </row>
    <row r="6" spans="1:24" x14ac:dyDescent="0.3">
      <c r="A6">
        <v>3</v>
      </c>
      <c r="B6">
        <v>20.399999999999999</v>
      </c>
      <c r="C6">
        <v>0.94054217909297733</v>
      </c>
      <c r="D6">
        <f>B6/C6</f>
        <v>21.689617386083604</v>
      </c>
      <c r="E6">
        <v>21.652577689224479</v>
      </c>
      <c r="F6">
        <f t="shared" si="0"/>
        <v>-1.2525776892244807</v>
      </c>
      <c r="G6">
        <f t="shared" si="1"/>
        <v>1.2525776892244807</v>
      </c>
      <c r="H6">
        <f t="shared" si="2"/>
        <v>6.1400867118847096</v>
      </c>
      <c r="I6">
        <f t="shared" si="3"/>
        <v>1.5689508675429396</v>
      </c>
      <c r="L6">
        <v>3</v>
      </c>
      <c r="N6">
        <v>20.399999999999999</v>
      </c>
      <c r="O6" s="17">
        <f>N6/N8</f>
        <v>0.93976736151099849</v>
      </c>
      <c r="P6">
        <v>21.73</v>
      </c>
      <c r="Q6" s="17">
        <f>P6/P8</f>
        <v>0.92883094678350064</v>
      </c>
      <c r="R6">
        <v>20.53</v>
      </c>
      <c r="S6" s="17">
        <f>R6/R8</f>
        <v>0.90083369899078536</v>
      </c>
      <c r="T6">
        <v>23.21</v>
      </c>
      <c r="U6" s="17">
        <f>T6/T8</f>
        <v>0.96127562642369024</v>
      </c>
      <c r="V6">
        <v>26.82</v>
      </c>
      <c r="W6" s="15">
        <f>V6/V8</f>
        <v>0.9720032617559119</v>
      </c>
      <c r="X6" s="19">
        <f>AVERAGE(O6,Q6,S6,U6,W6)</f>
        <v>0.94054217909297733</v>
      </c>
    </row>
    <row r="7" spans="1:24" x14ac:dyDescent="0.3">
      <c r="A7">
        <v>4</v>
      </c>
      <c r="B7">
        <v>23.38</v>
      </c>
      <c r="C7">
        <v>1.0673796994189486</v>
      </c>
      <c r="D7">
        <f t="shared" ref="D7:D23" si="4">B7/C7</f>
        <v>21.90410780037077</v>
      </c>
      <c r="E7">
        <v>21.955893757978203</v>
      </c>
      <c r="F7">
        <f t="shared" si="0"/>
        <v>1.4241062420217965</v>
      </c>
      <c r="G7">
        <f t="shared" si="1"/>
        <v>1.4241062420217965</v>
      </c>
      <c r="H7">
        <f t="shared" si="2"/>
        <v>6.0911302053969063</v>
      </c>
      <c r="I7">
        <f t="shared" si="3"/>
        <v>2.0280785885654438</v>
      </c>
      <c r="L7">
        <v>4</v>
      </c>
      <c r="N7">
        <v>23.38</v>
      </c>
      <c r="O7" s="17">
        <f>N7/N8</f>
        <v>1.0770471035356444</v>
      </c>
      <c r="P7">
        <v>22.18</v>
      </c>
      <c r="Q7" s="17">
        <f>P7/P8</f>
        <v>0.94806582603120315</v>
      </c>
      <c r="R7">
        <v>26.45</v>
      </c>
      <c r="S7" s="16">
        <f>R7/R8</f>
        <v>1.1605967529618253</v>
      </c>
      <c r="T7">
        <v>25.61</v>
      </c>
      <c r="U7" s="17">
        <f>T7/T8</f>
        <v>1.06067508800994</v>
      </c>
      <c r="V7">
        <v>30.09</v>
      </c>
      <c r="W7" s="17">
        <f>V7/V8</f>
        <v>1.0905137265561293</v>
      </c>
      <c r="X7" s="19">
        <f>AVERAGE(O7,Q7,S7,U7,W7)</f>
        <v>1.0673796994189486</v>
      </c>
    </row>
    <row r="8" spans="1:24" x14ac:dyDescent="0.3">
      <c r="A8">
        <v>5</v>
      </c>
      <c r="B8">
        <v>23.2</v>
      </c>
      <c r="C8">
        <v>0.90743469255656029</v>
      </c>
      <c r="D8">
        <f t="shared" si="4"/>
        <v>25.566578168438216</v>
      </c>
      <c r="E8">
        <v>22.259209826731926</v>
      </c>
      <c r="F8">
        <f t="shared" si="0"/>
        <v>0.94079017326807346</v>
      </c>
      <c r="G8">
        <f t="shared" si="1"/>
        <v>0.94079017326807346</v>
      </c>
      <c r="H8">
        <f t="shared" si="2"/>
        <v>4.055130057189972</v>
      </c>
      <c r="I8">
        <f t="shared" si="3"/>
        <v>0.8850861501177717</v>
      </c>
      <c r="M8" s="4" t="s">
        <v>33</v>
      </c>
      <c r="N8" s="4">
        <f t="shared" ref="N8:W8" si="5">AVERAGE(N4:N7)</f>
        <v>21.7075</v>
      </c>
      <c r="O8">
        <f t="shared" si="5"/>
        <v>1</v>
      </c>
      <c r="P8" s="4">
        <f t="shared" si="5"/>
        <v>23.395000000000003</v>
      </c>
      <c r="Q8">
        <f t="shared" si="5"/>
        <v>0.99999999999999978</v>
      </c>
      <c r="R8" s="4">
        <f t="shared" si="5"/>
        <v>22.790000000000003</v>
      </c>
      <c r="S8">
        <f t="shared" si="5"/>
        <v>0.99999999999999989</v>
      </c>
      <c r="T8" s="4">
        <f t="shared" si="5"/>
        <v>24.145</v>
      </c>
      <c r="U8">
        <f t="shared" si="5"/>
        <v>1</v>
      </c>
      <c r="V8" s="4">
        <f t="shared" si="5"/>
        <v>27.592500000000001</v>
      </c>
      <c r="W8">
        <f t="shared" si="5"/>
        <v>1</v>
      </c>
      <c r="X8" s="20">
        <f>SUM(X4:X7)</f>
        <v>4</v>
      </c>
    </row>
    <row r="9" spans="1:24" x14ac:dyDescent="0.3">
      <c r="A9">
        <v>6</v>
      </c>
      <c r="B9">
        <v>26.47</v>
      </c>
      <c r="C9">
        <v>1.0846434289315137</v>
      </c>
      <c r="D9">
        <f t="shared" si="4"/>
        <v>24.404333529292384</v>
      </c>
      <c r="E9">
        <v>22.562525895485649</v>
      </c>
      <c r="F9">
        <f t="shared" si="0"/>
        <v>3.9074741045143497</v>
      </c>
      <c r="G9">
        <f t="shared" si="1"/>
        <v>3.9074741045143497</v>
      </c>
      <c r="H9">
        <f t="shared" si="2"/>
        <v>14.761896881429355</v>
      </c>
      <c r="I9">
        <f t="shared" si="3"/>
        <v>15.268353877450219</v>
      </c>
    </row>
    <row r="10" spans="1:24" x14ac:dyDescent="0.3">
      <c r="A10">
        <v>7</v>
      </c>
      <c r="B10">
        <v>21.73</v>
      </c>
      <c r="C10">
        <v>0.94054217909297733</v>
      </c>
      <c r="D10">
        <f t="shared" si="4"/>
        <v>23.103695382333171</v>
      </c>
      <c r="E10">
        <v>22.865841964239372</v>
      </c>
      <c r="F10">
        <f t="shared" si="0"/>
        <v>-1.135841964239372</v>
      </c>
      <c r="G10">
        <f t="shared" si="1"/>
        <v>1.135841964239372</v>
      </c>
      <c r="H10">
        <f t="shared" si="2"/>
        <v>5.2270684042308879</v>
      </c>
      <c r="I10">
        <f t="shared" si="3"/>
        <v>1.2901369677271548</v>
      </c>
    </row>
    <row r="11" spans="1:24" x14ac:dyDescent="0.3">
      <c r="A11">
        <v>8</v>
      </c>
      <c r="B11">
        <v>22.18</v>
      </c>
      <c r="C11">
        <v>1.0673796994189486</v>
      </c>
      <c r="D11">
        <f t="shared" si="4"/>
        <v>20.77985932473155</v>
      </c>
      <c r="E11">
        <v>23.169158032993096</v>
      </c>
      <c r="F11">
        <f t="shared" si="0"/>
        <v>-0.98915803299309601</v>
      </c>
      <c r="G11">
        <f t="shared" si="1"/>
        <v>0.98915803299309601</v>
      </c>
      <c r="H11">
        <f t="shared" si="2"/>
        <v>4.4596845491122448</v>
      </c>
      <c r="I11">
        <f t="shared" si="3"/>
        <v>0.97843361423477082</v>
      </c>
    </row>
    <row r="12" spans="1:24" x14ac:dyDescent="0.3">
      <c r="A12">
        <v>9</v>
      </c>
      <c r="B12">
        <v>20.38</v>
      </c>
      <c r="C12">
        <v>0.90743469255656029</v>
      </c>
      <c r="D12">
        <f t="shared" si="4"/>
        <v>22.458916511757366</v>
      </c>
      <c r="E12">
        <v>23.472474101746819</v>
      </c>
      <c r="F12">
        <f t="shared" si="0"/>
        <v>-3.09247410174682</v>
      </c>
      <c r="G12">
        <f t="shared" si="1"/>
        <v>3.09247410174682</v>
      </c>
      <c r="H12">
        <f t="shared" si="2"/>
        <v>15.174063305921589</v>
      </c>
      <c r="I12">
        <f t="shared" si="3"/>
        <v>9.563396069974802</v>
      </c>
    </row>
    <row r="13" spans="1:24" x14ac:dyDescent="0.3">
      <c r="A13">
        <v>10</v>
      </c>
      <c r="B13">
        <v>23.8</v>
      </c>
      <c r="C13">
        <v>1.0846434289315137</v>
      </c>
      <c r="D13">
        <f t="shared" si="4"/>
        <v>21.942695050893796</v>
      </c>
      <c r="E13">
        <v>23.775790170500539</v>
      </c>
      <c r="F13">
        <f t="shared" si="0"/>
        <v>2.4209829499461932E-2</v>
      </c>
      <c r="G13">
        <f t="shared" si="1"/>
        <v>2.4209829499461932E-2</v>
      </c>
      <c r="H13">
        <f t="shared" si="2"/>
        <v>0.10172197268681483</v>
      </c>
      <c r="I13">
        <f t="shared" si="3"/>
        <v>5.8611584439301721E-4</v>
      </c>
    </row>
    <row r="14" spans="1:24" x14ac:dyDescent="0.3">
      <c r="A14">
        <v>11</v>
      </c>
      <c r="B14">
        <v>20.53</v>
      </c>
      <c r="C14">
        <v>0.94054217909297733</v>
      </c>
      <c r="D14">
        <f t="shared" si="4"/>
        <v>21.827835536092962</v>
      </c>
      <c r="E14">
        <v>24.079106239254262</v>
      </c>
      <c r="F14">
        <f t="shared" si="0"/>
        <v>-3.5491062392542609</v>
      </c>
      <c r="G14">
        <f t="shared" si="1"/>
        <v>3.5491062392542609</v>
      </c>
      <c r="H14">
        <f t="shared" si="2"/>
        <v>17.287414706547789</v>
      </c>
      <c r="I14">
        <f t="shared" si="3"/>
        <v>12.596155097513524</v>
      </c>
    </row>
    <row r="15" spans="1:24" x14ac:dyDescent="0.3">
      <c r="A15">
        <v>12</v>
      </c>
      <c r="B15">
        <v>26.45</v>
      </c>
      <c r="C15">
        <v>1.0673796994189486</v>
      </c>
      <c r="D15">
        <f t="shared" si="4"/>
        <v>24.78031015054777</v>
      </c>
      <c r="E15">
        <v>24.382422308007985</v>
      </c>
      <c r="F15">
        <f t="shared" si="0"/>
        <v>2.0675776919920139</v>
      </c>
      <c r="G15">
        <f t="shared" si="1"/>
        <v>2.0675776919920139</v>
      </c>
      <c r="H15">
        <f t="shared" si="2"/>
        <v>7.8169288922193338</v>
      </c>
      <c r="I15">
        <f t="shared" si="3"/>
        <v>4.2748775124230232</v>
      </c>
    </row>
    <row r="16" spans="1:24" x14ac:dyDescent="0.3">
      <c r="A16">
        <v>13</v>
      </c>
      <c r="B16">
        <v>21.93</v>
      </c>
      <c r="C16">
        <v>0.90743469255656029</v>
      </c>
      <c r="D16">
        <f t="shared" si="4"/>
        <v>24.167028415252158</v>
      </c>
      <c r="E16">
        <v>24.685738376761709</v>
      </c>
      <c r="F16">
        <f t="shared" si="0"/>
        <v>-2.755738376761709</v>
      </c>
      <c r="G16">
        <f t="shared" si="1"/>
        <v>2.755738376761709</v>
      </c>
      <c r="H16">
        <f t="shared" si="2"/>
        <v>12.566066469501639</v>
      </c>
      <c r="I16">
        <f t="shared" si="3"/>
        <v>7.5940940011572584</v>
      </c>
    </row>
    <row r="17" spans="1:10" x14ac:dyDescent="0.3">
      <c r="A17">
        <v>14</v>
      </c>
      <c r="B17">
        <v>25.83</v>
      </c>
      <c r="C17">
        <v>1.0846434289315137</v>
      </c>
      <c r="D17">
        <f t="shared" si="4"/>
        <v>23.814277864058262</v>
      </c>
      <c r="E17">
        <v>24.989054445515428</v>
      </c>
      <c r="F17">
        <f t="shared" si="0"/>
        <v>0.84094555448456987</v>
      </c>
      <c r="G17">
        <f t="shared" si="1"/>
        <v>0.84094555448456987</v>
      </c>
      <c r="H17">
        <f t="shared" si="2"/>
        <v>3.2556932035794421</v>
      </c>
      <c r="I17">
        <f t="shared" si="3"/>
        <v>0.70718942560736064</v>
      </c>
    </row>
    <row r="18" spans="1:10" x14ac:dyDescent="0.3">
      <c r="A18">
        <v>15</v>
      </c>
      <c r="B18">
        <v>23.21</v>
      </c>
      <c r="C18">
        <v>0.94054217909297733</v>
      </c>
      <c r="D18">
        <f t="shared" si="4"/>
        <v>24.67725585936277</v>
      </c>
      <c r="E18">
        <v>25.292370514269152</v>
      </c>
      <c r="F18">
        <f t="shared" si="0"/>
        <v>-2.0823705142691509</v>
      </c>
      <c r="G18">
        <f t="shared" si="1"/>
        <v>2.0823705142691509</v>
      </c>
      <c r="H18">
        <f t="shared" si="2"/>
        <v>8.9718677909054314</v>
      </c>
      <c r="I18">
        <f t="shared" si="3"/>
        <v>4.3362669586975677</v>
      </c>
    </row>
    <row r="19" spans="1:10" x14ac:dyDescent="0.3">
      <c r="A19">
        <v>16</v>
      </c>
      <c r="B19">
        <v>25.61</v>
      </c>
      <c r="C19">
        <v>1.0673796994189486</v>
      </c>
      <c r="D19">
        <f t="shared" si="4"/>
        <v>23.993336217600316</v>
      </c>
      <c r="E19">
        <v>25.595686583022875</v>
      </c>
      <c r="F19">
        <f t="shared" si="0"/>
        <v>1.4313416977124405E-2</v>
      </c>
      <c r="G19">
        <f t="shared" si="1"/>
        <v>1.4313416977124405E-2</v>
      </c>
      <c r="H19">
        <f t="shared" si="2"/>
        <v>5.58899530539805E-2</v>
      </c>
      <c r="I19">
        <f t="shared" si="3"/>
        <v>2.0487390556103312E-4</v>
      </c>
    </row>
    <row r="20" spans="1:10" x14ac:dyDescent="0.3">
      <c r="A20">
        <v>17</v>
      </c>
      <c r="B20">
        <v>24.54</v>
      </c>
      <c r="C20">
        <v>0.90743469255656029</v>
      </c>
      <c r="D20">
        <f t="shared" si="4"/>
        <v>27.043268459201457</v>
      </c>
      <c r="E20">
        <v>25.899002651776598</v>
      </c>
      <c r="F20">
        <f t="shared" si="0"/>
        <v>-1.3590026517765992</v>
      </c>
      <c r="G20">
        <f t="shared" si="1"/>
        <v>1.3590026517765992</v>
      </c>
      <c r="H20">
        <f t="shared" si="2"/>
        <v>5.53790811644906</v>
      </c>
      <c r="I20">
        <f t="shared" si="3"/>
        <v>1.8468882075358284</v>
      </c>
    </row>
    <row r="21" spans="1:10" x14ac:dyDescent="0.3">
      <c r="A21">
        <v>18</v>
      </c>
      <c r="B21">
        <v>28.92</v>
      </c>
      <c r="C21">
        <v>1.0846434289315137</v>
      </c>
      <c r="D21">
        <f t="shared" si="4"/>
        <v>26.663140372766748</v>
      </c>
      <c r="E21">
        <v>26.202318720530322</v>
      </c>
      <c r="F21">
        <f t="shared" si="0"/>
        <v>2.7176812794696801</v>
      </c>
      <c r="G21">
        <f t="shared" si="1"/>
        <v>2.7176812794696801</v>
      </c>
      <c r="H21">
        <f t="shared" si="2"/>
        <v>9.3972381724401099</v>
      </c>
      <c r="I21">
        <f t="shared" si="3"/>
        <v>7.3857915367799576</v>
      </c>
    </row>
    <row r="22" spans="1:10" x14ac:dyDescent="0.3">
      <c r="A22">
        <v>19</v>
      </c>
      <c r="B22">
        <v>26.82</v>
      </c>
      <c r="C22">
        <v>0.94054217909297733</v>
      </c>
      <c r="D22">
        <f t="shared" si="4"/>
        <v>28.515467563468739</v>
      </c>
      <c r="E22">
        <v>26.505634789284045</v>
      </c>
      <c r="F22">
        <f t="shared" si="0"/>
        <v>0.31436521071595536</v>
      </c>
      <c r="G22">
        <f t="shared" si="1"/>
        <v>0.31436521071595536</v>
      </c>
      <c r="H22">
        <f t="shared" si="2"/>
        <v>1.1721297938700797</v>
      </c>
      <c r="I22">
        <f t="shared" si="3"/>
        <v>9.882548570848701E-2</v>
      </c>
    </row>
    <row r="23" spans="1:10" x14ac:dyDescent="0.3">
      <c r="A23">
        <v>20</v>
      </c>
      <c r="B23">
        <v>30.09</v>
      </c>
      <c r="C23">
        <v>1.0673796994189486</v>
      </c>
      <c r="D23">
        <f t="shared" si="4"/>
        <v>28.190530526653397</v>
      </c>
      <c r="E23">
        <v>26.808950858037768</v>
      </c>
      <c r="F23">
        <f t="shared" si="0"/>
        <v>3.2810491419622316</v>
      </c>
      <c r="G23">
        <f t="shared" si="1"/>
        <v>3.2810491419622316</v>
      </c>
      <c r="H23">
        <f t="shared" si="2"/>
        <v>10.904118118850887</v>
      </c>
      <c r="I23">
        <f t="shared" si="3"/>
        <v>10.765283471971097</v>
      </c>
    </row>
    <row r="24" spans="1:10" x14ac:dyDescent="0.3">
      <c r="F24" s="13">
        <f>AVERAGE(F4:F23)</f>
        <v>-1.4482048774013378E-3</v>
      </c>
      <c r="G24" s="13">
        <f>AVERAGE(G4:G23)</f>
        <v>1.8717733073208513</v>
      </c>
      <c r="H24" s="13">
        <f>AVERAGE(H4:H23)</f>
        <v>7.9742479156784114</v>
      </c>
      <c r="I24" s="13">
        <f>AVERAGE(I4:I23)</f>
        <v>4.8786081356690811</v>
      </c>
      <c r="J24" s="13">
        <f>SQRT(I24)</f>
        <v>2.2087571472819461</v>
      </c>
    </row>
    <row r="25" spans="1:10" x14ac:dyDescent="0.3">
      <c r="F25" s="4" t="s">
        <v>9</v>
      </c>
      <c r="G25" s="4" t="s">
        <v>10</v>
      </c>
      <c r="H25" s="4" t="s">
        <v>11</v>
      </c>
      <c r="I25" s="4" t="s">
        <v>12</v>
      </c>
      <c r="J25" s="4" t="s">
        <v>13</v>
      </c>
    </row>
    <row r="31" spans="1:10" x14ac:dyDescent="0.3">
      <c r="B31" s="4" t="s">
        <v>34</v>
      </c>
    </row>
    <row r="32" spans="1:10" ht="15" thickBot="1" x14ac:dyDescent="0.35"/>
    <row r="33" spans="2:10" x14ac:dyDescent="0.3">
      <c r="B33" s="23" t="s">
        <v>35</v>
      </c>
      <c r="C33" s="23"/>
    </row>
    <row r="34" spans="2:10" x14ac:dyDescent="0.3">
      <c r="B34" t="s">
        <v>36</v>
      </c>
      <c r="C34">
        <v>0.76357607269718153</v>
      </c>
    </row>
    <row r="35" spans="2:10" x14ac:dyDescent="0.3">
      <c r="B35" t="s">
        <v>37</v>
      </c>
      <c r="C35">
        <v>0.58304841879565139</v>
      </c>
    </row>
    <row r="36" spans="2:10" x14ac:dyDescent="0.3">
      <c r="B36" t="s">
        <v>38</v>
      </c>
      <c r="C36">
        <v>0.55988444206207655</v>
      </c>
    </row>
    <row r="37" spans="2:10" x14ac:dyDescent="0.3">
      <c r="B37" t="s">
        <v>39</v>
      </c>
      <c r="C37">
        <v>1.5590516033838868</v>
      </c>
    </row>
    <row r="38" spans="2:10" ht="15" thickBot="1" x14ac:dyDescent="0.35">
      <c r="B38" s="21" t="s">
        <v>40</v>
      </c>
      <c r="C38" s="21">
        <v>20</v>
      </c>
    </row>
    <row r="40" spans="2:10" ht="15" thickBot="1" x14ac:dyDescent="0.35">
      <c r="B40" s="4" t="s">
        <v>41</v>
      </c>
    </row>
    <row r="41" spans="2:10" x14ac:dyDescent="0.3">
      <c r="B41" s="22"/>
      <c r="C41" s="22" t="s">
        <v>42</v>
      </c>
      <c r="D41" s="22" t="s">
        <v>43</v>
      </c>
      <c r="E41" s="22" t="s">
        <v>44</v>
      </c>
      <c r="F41" s="22" t="s">
        <v>45</v>
      </c>
      <c r="G41" s="22" t="s">
        <v>46</v>
      </c>
    </row>
    <row r="42" spans="2:10" x14ac:dyDescent="0.3">
      <c r="B42" t="s">
        <v>47</v>
      </c>
      <c r="C42">
        <v>1</v>
      </c>
      <c r="D42">
        <v>61.180423980201653</v>
      </c>
      <c r="E42">
        <v>61.180423980201653</v>
      </c>
      <c r="F42">
        <v>25.170480246189953</v>
      </c>
      <c r="G42">
        <v>8.9485227281965209E-5</v>
      </c>
    </row>
    <row r="43" spans="2:10" x14ac:dyDescent="0.3">
      <c r="B43" t="s">
        <v>48</v>
      </c>
      <c r="C43">
        <v>18</v>
      </c>
      <c r="D43">
        <v>43.751554236249632</v>
      </c>
      <c r="E43">
        <v>2.4306419020138685</v>
      </c>
    </row>
    <row r="44" spans="2:10" ht="15" thickBot="1" x14ac:dyDescent="0.35">
      <c r="B44" s="21" t="s">
        <v>49</v>
      </c>
      <c r="C44" s="21">
        <v>19</v>
      </c>
      <c r="D44" s="21">
        <v>104.93197821645128</v>
      </c>
      <c r="E44" s="21"/>
      <c r="F44" s="21"/>
      <c r="G44" s="21"/>
    </row>
    <row r="45" spans="2:10" ht="15" thickBot="1" x14ac:dyDescent="0.35"/>
    <row r="46" spans="2:10" x14ac:dyDescent="0.3">
      <c r="B46" s="24"/>
      <c r="C46" s="24" t="s">
        <v>50</v>
      </c>
      <c r="D46" s="22" t="s">
        <v>39</v>
      </c>
      <c r="E46" s="22" t="s">
        <v>51</v>
      </c>
      <c r="F46" s="22" t="s">
        <v>52</v>
      </c>
      <c r="G46" s="22" t="s">
        <v>53</v>
      </c>
      <c r="H46" s="22" t="s">
        <v>54</v>
      </c>
      <c r="I46" s="22" t="s">
        <v>70</v>
      </c>
      <c r="J46" s="22" t="s">
        <v>71</v>
      </c>
    </row>
    <row r="47" spans="2:10" x14ac:dyDescent="0.3">
      <c r="B47" s="18" t="s">
        <v>55</v>
      </c>
      <c r="C47" s="18">
        <v>20.742629482963313</v>
      </c>
      <c r="D47">
        <v>0.72422851141774369</v>
      </c>
      <c r="E47">
        <v>28.641000949213826</v>
      </c>
      <c r="F47">
        <v>1.8169294202467754E-16</v>
      </c>
      <c r="G47">
        <v>19.221081841154817</v>
      </c>
      <c r="H47">
        <v>22.264177124771809</v>
      </c>
      <c r="I47">
        <v>19.221081841154817</v>
      </c>
      <c r="J47">
        <v>22.264177124771809</v>
      </c>
    </row>
    <row r="48" spans="2:10" ht="15" thickBot="1" x14ac:dyDescent="0.35">
      <c r="B48" s="25" t="s">
        <v>21</v>
      </c>
      <c r="C48" s="25">
        <v>0.30331606875372269</v>
      </c>
      <c r="D48" s="21">
        <v>6.0457428034379139E-2</v>
      </c>
      <c r="E48" s="21">
        <v>5.0170190597794182</v>
      </c>
      <c r="F48" s="21">
        <v>8.9485227281965209E-5</v>
      </c>
      <c r="G48" s="21">
        <v>0.17629972570000915</v>
      </c>
      <c r="H48" s="21">
        <v>0.4303324118074362</v>
      </c>
      <c r="I48" s="21">
        <v>0.17629972570000915</v>
      </c>
      <c r="J48" s="21">
        <v>0.4303324118074362</v>
      </c>
    </row>
    <row r="52" spans="2:4" x14ac:dyDescent="0.3">
      <c r="B52" t="s">
        <v>56</v>
      </c>
    </row>
    <row r="53" spans="2:4" ht="15" thickBot="1" x14ac:dyDescent="0.35"/>
    <row r="54" spans="2:4" x14ac:dyDescent="0.3">
      <c r="B54" s="22" t="s">
        <v>57</v>
      </c>
      <c r="C54" s="22" t="s">
        <v>58</v>
      </c>
      <c r="D54" s="22" t="s">
        <v>59</v>
      </c>
    </row>
    <row r="55" spans="2:4" x14ac:dyDescent="0.3">
      <c r="B55">
        <v>1</v>
      </c>
      <c r="C55">
        <v>21.045945551717036</v>
      </c>
      <c r="D55">
        <v>-0.62574324735668441</v>
      </c>
    </row>
    <row r="56" spans="2:4" x14ac:dyDescent="0.3">
      <c r="B56">
        <v>2</v>
      </c>
      <c r="C56">
        <v>21.349261620470759</v>
      </c>
      <c r="D56">
        <v>1.2572460538114179</v>
      </c>
    </row>
    <row r="57" spans="2:4" x14ac:dyDescent="0.3">
      <c r="B57">
        <v>3</v>
      </c>
      <c r="C57">
        <v>21.652577689224479</v>
      </c>
      <c r="D57">
        <v>3.7039696859125115E-2</v>
      </c>
    </row>
    <row r="58" spans="2:4" x14ac:dyDescent="0.3">
      <c r="B58">
        <v>4</v>
      </c>
      <c r="C58">
        <v>21.955893757978203</v>
      </c>
      <c r="D58">
        <v>-5.1785957607432209E-2</v>
      </c>
    </row>
    <row r="59" spans="2:4" x14ac:dyDescent="0.3">
      <c r="B59">
        <v>5</v>
      </c>
      <c r="C59">
        <v>22.259209826731926</v>
      </c>
      <c r="D59">
        <v>3.3073683417062902</v>
      </c>
    </row>
    <row r="60" spans="2:4" x14ac:dyDescent="0.3">
      <c r="B60">
        <v>6</v>
      </c>
      <c r="C60">
        <v>22.562525895485649</v>
      </c>
      <c r="D60">
        <v>1.8418076338067344</v>
      </c>
    </row>
    <row r="61" spans="2:4" x14ac:dyDescent="0.3">
      <c r="B61">
        <v>7</v>
      </c>
      <c r="C61">
        <v>22.865841964239372</v>
      </c>
      <c r="D61">
        <v>0.23785341809379901</v>
      </c>
    </row>
    <row r="62" spans="2:4" x14ac:dyDescent="0.3">
      <c r="B62">
        <v>8</v>
      </c>
      <c r="C62">
        <v>23.169158032993096</v>
      </c>
      <c r="D62">
        <v>-2.3892987082615456</v>
      </c>
    </row>
    <row r="63" spans="2:4" x14ac:dyDescent="0.3">
      <c r="B63">
        <v>9</v>
      </c>
      <c r="C63">
        <v>23.472474101746819</v>
      </c>
      <c r="D63">
        <v>-1.0135575899894533</v>
      </c>
    </row>
    <row r="64" spans="2:4" x14ac:dyDescent="0.3">
      <c r="B64">
        <v>10</v>
      </c>
      <c r="C64">
        <v>23.775790170500539</v>
      </c>
      <c r="D64">
        <v>-1.8330951196067424</v>
      </c>
    </row>
    <row r="65" spans="2:4" x14ac:dyDescent="0.3">
      <c r="B65">
        <v>11</v>
      </c>
      <c r="C65">
        <v>24.079106239254262</v>
      </c>
      <c r="D65">
        <v>-2.2512707031612997</v>
      </c>
    </row>
    <row r="66" spans="2:4" x14ac:dyDescent="0.3">
      <c r="B66">
        <v>12</v>
      </c>
      <c r="C66">
        <v>24.382422308007985</v>
      </c>
      <c r="D66">
        <v>0.39788784253978449</v>
      </c>
    </row>
    <row r="67" spans="2:4" x14ac:dyDescent="0.3">
      <c r="B67">
        <v>13</v>
      </c>
      <c r="C67">
        <v>24.685738376761709</v>
      </c>
      <c r="D67">
        <v>-0.51870996150955051</v>
      </c>
    </row>
    <row r="68" spans="2:4" x14ac:dyDescent="0.3">
      <c r="B68">
        <v>14</v>
      </c>
      <c r="C68">
        <v>24.989054445515428</v>
      </c>
      <c r="D68">
        <v>-1.1747765814571665</v>
      </c>
    </row>
    <row r="69" spans="2:4" x14ac:dyDescent="0.3">
      <c r="B69">
        <v>15</v>
      </c>
      <c r="C69">
        <v>25.292370514269152</v>
      </c>
      <c r="D69">
        <v>-0.61511465490638173</v>
      </c>
    </row>
    <row r="70" spans="2:4" x14ac:dyDescent="0.3">
      <c r="B70">
        <v>16</v>
      </c>
      <c r="C70">
        <v>25.595686583022875</v>
      </c>
      <c r="D70">
        <v>-1.6023503654225593</v>
      </c>
    </row>
    <row r="71" spans="2:4" x14ac:dyDescent="0.3">
      <c r="B71">
        <v>17</v>
      </c>
      <c r="C71">
        <v>25.899002651776598</v>
      </c>
      <c r="D71">
        <v>1.1442658074248584</v>
      </c>
    </row>
    <row r="72" spans="2:4" x14ac:dyDescent="0.3">
      <c r="B72">
        <v>18</v>
      </c>
      <c r="C72">
        <v>26.202318720530322</v>
      </c>
      <c r="D72">
        <v>0.4608216522364259</v>
      </c>
    </row>
    <row r="73" spans="2:4" x14ac:dyDescent="0.3">
      <c r="B73">
        <v>19</v>
      </c>
      <c r="C73">
        <v>26.505634789284045</v>
      </c>
      <c r="D73">
        <v>2.0098327741846944</v>
      </c>
    </row>
    <row r="74" spans="2:4" ht="15" thickBot="1" x14ac:dyDescent="0.35">
      <c r="B74" s="21">
        <v>20</v>
      </c>
      <c r="C74" s="21">
        <v>26.808950858037768</v>
      </c>
      <c r="D74" s="21">
        <v>1.381579668615629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F071-C211-4C96-B30E-78D156B5A01C}">
  <dimension ref="A3:K25"/>
  <sheetViews>
    <sheetView workbookViewId="0">
      <selection activeCell="L11" sqref="L11"/>
    </sheetView>
  </sheetViews>
  <sheetFormatPr defaultRowHeight="14.4" x14ac:dyDescent="0.3"/>
  <cols>
    <col min="2" max="2" width="17.88671875" customWidth="1"/>
    <col min="3" max="3" width="12.77734375" customWidth="1"/>
    <col min="4" max="4" width="13.6640625" customWidth="1"/>
    <col min="5" max="5" width="23.5546875" customWidth="1"/>
    <col min="6" max="6" width="21" customWidth="1"/>
    <col min="7" max="7" width="12.88671875" customWidth="1"/>
    <col min="8" max="9" width="10.5546875" bestFit="1" customWidth="1"/>
    <col min="10" max="10" width="12.109375" customWidth="1"/>
    <col min="11" max="11" width="10.5546875" bestFit="1" customWidth="1"/>
  </cols>
  <sheetData>
    <row r="3" spans="1:10" x14ac:dyDescent="0.3">
      <c r="A3" s="26" t="s">
        <v>21</v>
      </c>
      <c r="B3" s="26" t="s">
        <v>2</v>
      </c>
      <c r="C3" s="27" t="s">
        <v>22</v>
      </c>
      <c r="D3" s="29" t="s">
        <v>23</v>
      </c>
      <c r="E3" s="30" t="s">
        <v>58</v>
      </c>
      <c r="F3" s="32" t="s">
        <v>60</v>
      </c>
      <c r="G3" s="4" t="s">
        <v>4</v>
      </c>
      <c r="H3" s="4" t="s">
        <v>65</v>
      </c>
      <c r="I3" s="4" t="s">
        <v>61</v>
      </c>
      <c r="J3" s="4" t="s">
        <v>64</v>
      </c>
    </row>
    <row r="4" spans="1:10" x14ac:dyDescent="0.3">
      <c r="A4" s="2">
        <v>1</v>
      </c>
      <c r="B4" s="5">
        <v>18.53</v>
      </c>
      <c r="C4" s="28">
        <v>0.90743469255656029</v>
      </c>
      <c r="D4" s="18">
        <f>B4/C4</f>
        <v>20.420202304360352</v>
      </c>
      <c r="E4" s="31">
        <v>21.045945551717036</v>
      </c>
      <c r="F4" s="33">
        <f>E4*C4</f>
        <v>19.097821131284455</v>
      </c>
      <c r="G4">
        <f>B4-F4</f>
        <v>-0.56782113128445388</v>
      </c>
      <c r="H4">
        <f>ABS(G4)</f>
        <v>0.56782113128445388</v>
      </c>
      <c r="I4">
        <f>100*(H4/B4)</f>
        <v>3.0643342217185854</v>
      </c>
      <c r="J4">
        <f>G4*G4</f>
        <v>0.322420837133157</v>
      </c>
    </row>
    <row r="5" spans="1:10" x14ac:dyDescent="0.3">
      <c r="A5" s="2">
        <v>2</v>
      </c>
      <c r="B5" s="5">
        <v>24.52</v>
      </c>
      <c r="C5" s="28">
        <v>1.0846434289315137</v>
      </c>
      <c r="D5" s="18">
        <f>B5/C5</f>
        <v>22.606507674282177</v>
      </c>
      <c r="E5" s="31">
        <v>21.349261620470759</v>
      </c>
      <c r="F5" s="33">
        <f t="shared" ref="F5:F23" si="0">E5*C5</f>
        <v>23.156336329183368</v>
      </c>
      <c r="G5">
        <f t="shared" ref="G5:G22" si="1">B5-F5</f>
        <v>1.3636636708166314</v>
      </c>
      <c r="H5">
        <f t="shared" ref="H5:H23" si="2">ABS(G5)</f>
        <v>1.3636636708166314</v>
      </c>
      <c r="I5">
        <f t="shared" ref="I5:I23" si="3">100*(H5/B5)</f>
        <v>5.5614342202962135</v>
      </c>
      <c r="J5">
        <f t="shared" ref="J5:J23" si="4">G5*G5</f>
        <v>1.8595786071050902</v>
      </c>
    </row>
    <row r="6" spans="1:10" x14ac:dyDescent="0.3">
      <c r="A6" s="2">
        <v>3</v>
      </c>
      <c r="B6" s="5">
        <v>20.399999999999999</v>
      </c>
      <c r="C6" s="28">
        <v>0.94054217909297733</v>
      </c>
      <c r="D6" s="18">
        <f>B6/C6</f>
        <v>21.689617386083604</v>
      </c>
      <c r="E6" s="31">
        <v>21.652577689224479</v>
      </c>
      <c r="F6" s="33">
        <f t="shared" si="0"/>
        <v>20.365162602803174</v>
      </c>
      <c r="G6">
        <f t="shared" si="1"/>
        <v>3.4837397196824327E-2</v>
      </c>
      <c r="H6">
        <f t="shared" si="2"/>
        <v>3.4837397196824327E-2</v>
      </c>
      <c r="I6">
        <f t="shared" si="3"/>
        <v>0.17077155488639376</v>
      </c>
      <c r="J6">
        <f t="shared" si="4"/>
        <v>1.2136442434493035E-3</v>
      </c>
    </row>
    <row r="7" spans="1:10" x14ac:dyDescent="0.3">
      <c r="A7" s="2">
        <v>4</v>
      </c>
      <c r="B7" s="5">
        <v>23.38</v>
      </c>
      <c r="C7" s="28">
        <v>1.0673796994189486</v>
      </c>
      <c r="D7" s="18">
        <f t="shared" ref="D7:D23" si="5">B7/C7</f>
        <v>21.90410780037077</v>
      </c>
      <c r="E7" s="31">
        <v>21.955893757978203</v>
      </c>
      <c r="F7" s="33">
        <f t="shared" si="0"/>
        <v>23.435275279865145</v>
      </c>
      <c r="G7">
        <f t="shared" si="1"/>
        <v>-5.5275279865146132E-2</v>
      </c>
      <c r="H7">
        <f t="shared" si="2"/>
        <v>5.5275279865146132E-2</v>
      </c>
      <c r="I7">
        <f t="shared" si="3"/>
        <v>0.23642121413663875</v>
      </c>
      <c r="J7">
        <f t="shared" si="4"/>
        <v>3.0553565641702296E-3</v>
      </c>
    </row>
    <row r="8" spans="1:10" x14ac:dyDescent="0.3">
      <c r="A8" s="2">
        <v>5</v>
      </c>
      <c r="B8" s="5">
        <v>23.2</v>
      </c>
      <c r="C8" s="28">
        <v>0.90743469255656029</v>
      </c>
      <c r="D8" s="18">
        <f t="shared" si="5"/>
        <v>25.566578168438216</v>
      </c>
      <c r="E8" s="31">
        <v>22.259209826731926</v>
      </c>
      <c r="F8" s="33">
        <f t="shared" si="0"/>
        <v>20.19877922567245</v>
      </c>
      <c r="G8">
        <f t="shared" si="1"/>
        <v>3.0012207743275496</v>
      </c>
      <c r="H8">
        <f t="shared" si="2"/>
        <v>3.0012207743275496</v>
      </c>
      <c r="I8">
        <f t="shared" si="3"/>
        <v>12.936296441067025</v>
      </c>
      <c r="J8">
        <f t="shared" si="4"/>
        <v>9.0073261362552568</v>
      </c>
    </row>
    <row r="9" spans="1:10" x14ac:dyDescent="0.3">
      <c r="A9" s="2">
        <v>6</v>
      </c>
      <c r="B9" s="5">
        <v>26.47</v>
      </c>
      <c r="C9" s="28">
        <v>1.0846434289315137</v>
      </c>
      <c r="D9" s="18">
        <f t="shared" si="5"/>
        <v>24.404333529292384</v>
      </c>
      <c r="E9" s="31">
        <v>22.562525895485649</v>
      </c>
      <c r="F9" s="33">
        <f t="shared" si="0"/>
        <v>24.472295452635624</v>
      </c>
      <c r="G9">
        <f t="shared" si="1"/>
        <v>1.9977045473643749</v>
      </c>
      <c r="H9">
        <f t="shared" si="2"/>
        <v>1.9977045473643749</v>
      </c>
      <c r="I9">
        <f t="shared" si="3"/>
        <v>7.5470515578555917</v>
      </c>
      <c r="J9">
        <f t="shared" si="4"/>
        <v>3.990823458560302</v>
      </c>
    </row>
    <row r="10" spans="1:10" x14ac:dyDescent="0.3">
      <c r="A10" s="2">
        <v>7</v>
      </c>
      <c r="B10" s="5">
        <v>21.73</v>
      </c>
      <c r="C10" s="28">
        <v>0.94054217909297733</v>
      </c>
      <c r="D10" s="18">
        <f t="shared" si="5"/>
        <v>23.103695382333171</v>
      </c>
      <c r="E10" s="31">
        <v>22.865841964239372</v>
      </c>
      <c r="F10" s="33">
        <f t="shared" si="0"/>
        <v>21.506288827841345</v>
      </c>
      <c r="G10">
        <f t="shared" si="1"/>
        <v>0.2237111721586551</v>
      </c>
      <c r="H10">
        <f t="shared" si="2"/>
        <v>0.2237111721586551</v>
      </c>
      <c r="I10">
        <f t="shared" si="3"/>
        <v>1.0295037835188914</v>
      </c>
      <c r="J10">
        <f t="shared" si="4"/>
        <v>5.0046688548599422E-2</v>
      </c>
    </row>
    <row r="11" spans="1:10" x14ac:dyDescent="0.3">
      <c r="A11" s="2">
        <v>8</v>
      </c>
      <c r="B11" s="5">
        <v>22.18</v>
      </c>
      <c r="C11" s="28">
        <v>1.0673796994189486</v>
      </c>
      <c r="D11" s="18">
        <f t="shared" si="5"/>
        <v>20.77985932473155</v>
      </c>
      <c r="E11" s="31">
        <v>23.169158032993096</v>
      </c>
      <c r="F11" s="33">
        <f t="shared" si="0"/>
        <v>24.730288937046289</v>
      </c>
      <c r="G11">
        <f t="shared" si="1"/>
        <v>-2.5502889370462896</v>
      </c>
      <c r="H11">
        <f t="shared" si="2"/>
        <v>2.5502889370462896</v>
      </c>
      <c r="I11">
        <f t="shared" si="3"/>
        <v>11.498146695429618</v>
      </c>
      <c r="J11">
        <f t="shared" si="4"/>
        <v>6.5039736624206936</v>
      </c>
    </row>
    <row r="12" spans="1:10" x14ac:dyDescent="0.3">
      <c r="A12" s="2">
        <v>9</v>
      </c>
      <c r="B12" s="5">
        <v>20.38</v>
      </c>
      <c r="C12" s="28">
        <v>0.90743469255656029</v>
      </c>
      <c r="D12" s="18">
        <f t="shared" si="5"/>
        <v>22.458916511757366</v>
      </c>
      <c r="E12" s="31">
        <v>23.472474101746819</v>
      </c>
      <c r="F12" s="33">
        <f t="shared" si="0"/>
        <v>21.299737320060448</v>
      </c>
      <c r="G12">
        <f t="shared" si="1"/>
        <v>-0.91973732006044884</v>
      </c>
      <c r="H12">
        <f t="shared" si="2"/>
        <v>0.91973732006044884</v>
      </c>
      <c r="I12">
        <f t="shared" si="3"/>
        <v>4.5129407264987682</v>
      </c>
      <c r="J12">
        <f t="shared" si="4"/>
        <v>0.84591673791197652</v>
      </c>
    </row>
    <row r="13" spans="1:10" x14ac:dyDescent="0.3">
      <c r="A13" s="2">
        <v>10</v>
      </c>
      <c r="B13" s="5">
        <v>23.8</v>
      </c>
      <c r="C13" s="28">
        <v>1.0846434289315137</v>
      </c>
      <c r="D13" s="18">
        <f t="shared" si="5"/>
        <v>21.942695050893796</v>
      </c>
      <c r="E13" s="31">
        <v>23.775790170500539</v>
      </c>
      <c r="F13" s="33">
        <f t="shared" si="0"/>
        <v>25.788254576087883</v>
      </c>
      <c r="G13">
        <f t="shared" si="1"/>
        <v>-1.9882545760878827</v>
      </c>
      <c r="H13">
        <f t="shared" si="2"/>
        <v>1.9882545760878827</v>
      </c>
      <c r="I13">
        <f t="shared" si="3"/>
        <v>8.3540108238986672</v>
      </c>
      <c r="J13">
        <f t="shared" si="4"/>
        <v>3.9531562593344063</v>
      </c>
    </row>
    <row r="14" spans="1:10" x14ac:dyDescent="0.3">
      <c r="A14" s="2">
        <v>11</v>
      </c>
      <c r="B14" s="5">
        <v>20.53</v>
      </c>
      <c r="C14" s="28">
        <v>0.94054217909297733</v>
      </c>
      <c r="D14" s="18">
        <f t="shared" si="5"/>
        <v>21.827835536092962</v>
      </c>
      <c r="E14" s="31">
        <v>24.079106239254262</v>
      </c>
      <c r="F14" s="33">
        <f t="shared" si="0"/>
        <v>22.647415052879509</v>
      </c>
      <c r="G14">
        <f t="shared" si="1"/>
        <v>-2.1174150528795082</v>
      </c>
      <c r="H14">
        <f t="shared" si="2"/>
        <v>2.1174150528795082</v>
      </c>
      <c r="I14">
        <f t="shared" si="3"/>
        <v>10.313760608278169</v>
      </c>
      <c r="J14">
        <f t="shared" si="4"/>
        <v>4.48344650616073</v>
      </c>
    </row>
    <row r="15" spans="1:10" x14ac:dyDescent="0.3">
      <c r="A15" s="2">
        <v>12</v>
      </c>
      <c r="B15" s="5">
        <v>26.45</v>
      </c>
      <c r="C15" s="28">
        <v>1.0673796994189486</v>
      </c>
      <c r="D15" s="18">
        <f t="shared" si="5"/>
        <v>24.78031015054777</v>
      </c>
      <c r="E15" s="31">
        <v>24.382422308007985</v>
      </c>
      <c r="F15" s="33">
        <f t="shared" si="0"/>
        <v>26.02530259422743</v>
      </c>
      <c r="G15">
        <f t="shared" si="1"/>
        <v>0.42469740577256943</v>
      </c>
      <c r="H15">
        <f t="shared" si="2"/>
        <v>0.42469740577256943</v>
      </c>
      <c r="I15">
        <f t="shared" si="3"/>
        <v>1.6056612694615102</v>
      </c>
      <c r="J15">
        <f t="shared" si="4"/>
        <v>0.18036788646995047</v>
      </c>
    </row>
    <row r="16" spans="1:10" x14ac:dyDescent="0.3">
      <c r="A16" s="2">
        <v>13</v>
      </c>
      <c r="B16" s="5">
        <v>21.93</v>
      </c>
      <c r="C16" s="28">
        <v>0.90743469255656029</v>
      </c>
      <c r="D16" s="18">
        <f t="shared" si="5"/>
        <v>24.167028415252158</v>
      </c>
      <c r="E16" s="31">
        <v>24.685738376761709</v>
      </c>
      <c r="F16" s="33">
        <f t="shared" si="0"/>
        <v>22.400695414448442</v>
      </c>
      <c r="G16">
        <f t="shared" si="1"/>
        <v>-0.47069541444844276</v>
      </c>
      <c r="H16">
        <f t="shared" si="2"/>
        <v>0.47069541444844276</v>
      </c>
      <c r="I16">
        <f t="shared" si="3"/>
        <v>2.1463539190535466</v>
      </c>
      <c r="J16">
        <f t="shared" si="4"/>
        <v>0.2215541731827913</v>
      </c>
    </row>
    <row r="17" spans="1:11" x14ac:dyDescent="0.3">
      <c r="A17" s="2">
        <v>14</v>
      </c>
      <c r="B17" s="5">
        <v>25.83</v>
      </c>
      <c r="C17" s="28">
        <v>1.0846434289315137</v>
      </c>
      <c r="D17" s="18">
        <f t="shared" si="5"/>
        <v>23.814277864058262</v>
      </c>
      <c r="E17" s="31">
        <v>24.989054445515428</v>
      </c>
      <c r="F17" s="33">
        <f t="shared" si="0"/>
        <v>27.104213699540139</v>
      </c>
      <c r="G17">
        <f t="shared" si="1"/>
        <v>-1.274213699540141</v>
      </c>
      <c r="H17">
        <f t="shared" si="2"/>
        <v>1.274213699540141</v>
      </c>
      <c r="I17">
        <f t="shared" si="3"/>
        <v>4.9330766532719359</v>
      </c>
      <c r="J17">
        <f t="shared" si="4"/>
        <v>1.6236205520957727</v>
      </c>
    </row>
    <row r="18" spans="1:11" x14ac:dyDescent="0.3">
      <c r="A18" s="2">
        <v>15</v>
      </c>
      <c r="B18" s="5">
        <v>23.21</v>
      </c>
      <c r="C18" s="28">
        <v>0.94054217909297733</v>
      </c>
      <c r="D18" s="18">
        <f t="shared" si="5"/>
        <v>24.67725585936277</v>
      </c>
      <c r="E18" s="31">
        <v>25.292370514269152</v>
      </c>
      <c r="F18" s="33">
        <f t="shared" si="0"/>
        <v>23.788541277917677</v>
      </c>
      <c r="G18">
        <f t="shared" si="1"/>
        <v>-0.57854127791767596</v>
      </c>
      <c r="H18">
        <f t="shared" si="2"/>
        <v>0.57854127791767596</v>
      </c>
      <c r="I18">
        <f t="shared" si="3"/>
        <v>2.4926379918900299</v>
      </c>
      <c r="J18">
        <f t="shared" si="4"/>
        <v>0.33471001025461755</v>
      </c>
    </row>
    <row r="19" spans="1:11" x14ac:dyDescent="0.3">
      <c r="A19" s="2">
        <v>16</v>
      </c>
      <c r="B19" s="5">
        <v>25.61</v>
      </c>
      <c r="C19" s="28">
        <v>1.0673796994189486</v>
      </c>
      <c r="D19" s="18">
        <f t="shared" si="5"/>
        <v>23.993336217600316</v>
      </c>
      <c r="E19" s="31">
        <v>25.595686583022875</v>
      </c>
      <c r="F19" s="33">
        <f t="shared" si="0"/>
        <v>27.320316251408574</v>
      </c>
      <c r="G19">
        <f t="shared" si="1"/>
        <v>-1.7103162514085746</v>
      </c>
      <c r="H19">
        <f t="shared" si="2"/>
        <v>1.7103162514085746</v>
      </c>
      <c r="I19">
        <f t="shared" si="3"/>
        <v>6.6783141406035709</v>
      </c>
      <c r="J19">
        <f t="shared" si="4"/>
        <v>2.9251816798322783</v>
      </c>
    </row>
    <row r="20" spans="1:11" x14ac:dyDescent="0.3">
      <c r="A20" s="2">
        <v>17</v>
      </c>
      <c r="B20" s="5">
        <v>24.54</v>
      </c>
      <c r="C20" s="28">
        <v>0.90743469255656029</v>
      </c>
      <c r="D20" s="18">
        <f t="shared" si="5"/>
        <v>27.043268459201457</v>
      </c>
      <c r="E20" s="31">
        <v>25.899002651776598</v>
      </c>
      <c r="F20" s="33">
        <f t="shared" si="0"/>
        <v>23.501653508836437</v>
      </c>
      <c r="G20">
        <f t="shared" si="1"/>
        <v>1.038346491163562</v>
      </c>
      <c r="H20">
        <f t="shared" si="2"/>
        <v>1.038346491163562</v>
      </c>
      <c r="I20">
        <f t="shared" si="3"/>
        <v>4.2312407952875395</v>
      </c>
      <c r="J20">
        <f t="shared" si="4"/>
        <v>1.0781634357116812</v>
      </c>
    </row>
    <row r="21" spans="1:11" x14ac:dyDescent="0.3">
      <c r="A21" s="2">
        <v>18</v>
      </c>
      <c r="B21" s="5">
        <v>28.92</v>
      </c>
      <c r="C21" s="28">
        <v>1.0846434289315137</v>
      </c>
      <c r="D21" s="18">
        <f t="shared" si="5"/>
        <v>26.663140372766748</v>
      </c>
      <c r="E21" s="31">
        <v>26.202318720530322</v>
      </c>
      <c r="F21" s="33">
        <f t="shared" si="0"/>
        <v>28.420172822992399</v>
      </c>
      <c r="G21">
        <f t="shared" si="1"/>
        <v>0.49982717700760304</v>
      </c>
      <c r="H21">
        <f t="shared" si="2"/>
        <v>0.49982717700760304</v>
      </c>
      <c r="I21">
        <f t="shared" si="3"/>
        <v>1.7283097406901902</v>
      </c>
      <c r="J21">
        <f t="shared" si="4"/>
        <v>0.24982720687538973</v>
      </c>
    </row>
    <row r="22" spans="1:11" x14ac:dyDescent="0.3">
      <c r="A22" s="2">
        <v>19</v>
      </c>
      <c r="B22" s="5">
        <v>26.82</v>
      </c>
      <c r="C22" s="28">
        <v>0.94054217909297733</v>
      </c>
      <c r="D22" s="18">
        <f t="shared" si="5"/>
        <v>28.515467563468739</v>
      </c>
      <c r="E22" s="31">
        <v>26.505634789284045</v>
      </c>
      <c r="F22" s="33">
        <f t="shared" si="0"/>
        <v>24.929667502955844</v>
      </c>
      <c r="G22">
        <f t="shared" si="1"/>
        <v>1.890332497044156</v>
      </c>
      <c r="H22">
        <f t="shared" si="2"/>
        <v>1.890332497044156</v>
      </c>
      <c r="I22">
        <f t="shared" si="3"/>
        <v>7.0482196012086353</v>
      </c>
      <c r="J22">
        <f t="shared" si="4"/>
        <v>3.5733569493811941</v>
      </c>
    </row>
    <row r="23" spans="1:11" x14ac:dyDescent="0.3">
      <c r="A23" s="2">
        <v>20</v>
      </c>
      <c r="B23" s="5">
        <v>30.09</v>
      </c>
      <c r="C23" s="28">
        <v>1.0673796994189486</v>
      </c>
      <c r="D23" s="18">
        <f t="shared" si="5"/>
        <v>28.190530526653397</v>
      </c>
      <c r="E23" s="31">
        <v>26.808950858037768</v>
      </c>
      <c r="F23" s="33">
        <f t="shared" si="0"/>
        <v>28.615329908589718</v>
      </c>
      <c r="G23">
        <f>B23-F23</f>
        <v>1.4746700914102817</v>
      </c>
      <c r="H23">
        <f t="shared" si="2"/>
        <v>1.4746700914102817</v>
      </c>
      <c r="I23">
        <f t="shared" si="3"/>
        <v>4.9008643782329067</v>
      </c>
      <c r="J23">
        <f t="shared" si="4"/>
        <v>2.1746518785000086</v>
      </c>
    </row>
    <row r="24" spans="1:11" x14ac:dyDescent="0.3">
      <c r="G24" s="12">
        <f>AVERAGE(G4:G23)</f>
        <v>-1.41773858138178E-2</v>
      </c>
      <c r="H24" s="12">
        <f>AVERAGE(H4:H23)</f>
        <v>1.2090785082400386</v>
      </c>
      <c r="I24" s="12">
        <f>AVERAGE(I4:I23)</f>
        <v>5.0494675168642216</v>
      </c>
      <c r="J24" s="12">
        <f>AVERAGE(J4:J23)</f>
        <v>2.1691195833270758</v>
      </c>
      <c r="K24" s="12">
        <f>SQRT(J24)</f>
        <v>1.4727931230580471</v>
      </c>
    </row>
    <row r="25" spans="1:11" x14ac:dyDescent="0.3">
      <c r="G25" s="4" t="s">
        <v>9</v>
      </c>
      <c r="H25" s="4" t="s">
        <v>10</v>
      </c>
      <c r="I25" s="4" t="s">
        <v>11</v>
      </c>
      <c r="J25" s="4" t="s">
        <v>12</v>
      </c>
      <c r="K25" s="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84AE-C744-4CB8-93B7-2E210CF55F1F}">
  <dimension ref="A1:F8"/>
  <sheetViews>
    <sheetView workbookViewId="0">
      <selection activeCell="H5" sqref="H5"/>
    </sheetView>
  </sheetViews>
  <sheetFormatPr defaultRowHeight="14.4" x14ac:dyDescent="0.3"/>
  <cols>
    <col min="1" max="1" width="17.5546875" customWidth="1"/>
  </cols>
  <sheetData>
    <row r="1" spans="1:6" x14ac:dyDescent="0.3">
      <c r="A1" s="34" t="s">
        <v>69</v>
      </c>
      <c r="B1" s="34"/>
      <c r="C1" s="34"/>
      <c r="D1" s="34"/>
      <c r="E1" s="34"/>
    </row>
    <row r="2" spans="1:6" x14ac:dyDescent="0.3">
      <c r="A2" s="4" t="s">
        <v>16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</row>
    <row r="3" spans="1:6" x14ac:dyDescent="0.3">
      <c r="A3" t="s">
        <v>17</v>
      </c>
      <c r="B3" s="10">
        <v>0.60842105263157897</v>
      </c>
      <c r="C3" s="10">
        <v>3.1789473684210523</v>
      </c>
      <c r="D3" s="10">
        <v>13.180337089547589</v>
      </c>
      <c r="E3" s="10">
        <v>12.605421052631577</v>
      </c>
      <c r="F3" s="10">
        <v>3.5504113920265037</v>
      </c>
    </row>
    <row r="4" spans="1:6" x14ac:dyDescent="0.3">
      <c r="A4" t="s">
        <v>18</v>
      </c>
      <c r="B4" s="10">
        <v>0.86392156862745106</v>
      </c>
      <c r="C4" s="10">
        <v>2.3278431372549022</v>
      </c>
      <c r="D4" s="10">
        <v>9.4226829396763243</v>
      </c>
      <c r="E4" s="10">
        <v>7.1604444444444422</v>
      </c>
      <c r="F4" s="10">
        <v>2.6759006791068392</v>
      </c>
    </row>
    <row r="5" spans="1:6" x14ac:dyDescent="0.3">
      <c r="A5" t="s">
        <v>19</v>
      </c>
      <c r="B5" s="10">
        <v>1.7405844822999228</v>
      </c>
      <c r="C5" s="10">
        <v>2.4405476224581997</v>
      </c>
      <c r="D5" s="10">
        <v>9.7155248688821949</v>
      </c>
      <c r="E5" s="10">
        <v>8.9155037136198008</v>
      </c>
      <c r="F5" s="10">
        <v>2.9858840757169056</v>
      </c>
    </row>
    <row r="6" spans="1:6" x14ac:dyDescent="0.3">
      <c r="A6" t="s">
        <v>20</v>
      </c>
      <c r="B6" s="10">
        <v>1.0434757132279244</v>
      </c>
      <c r="C6" s="10">
        <v>2.3929374795210991</v>
      </c>
      <c r="D6" s="10">
        <v>9.7617515804405457</v>
      </c>
      <c r="E6" s="10">
        <v>8.0253741240353733</v>
      </c>
      <c r="F6" s="10">
        <v>2.8329091273874942</v>
      </c>
    </row>
    <row r="7" spans="1:6" x14ac:dyDescent="0.3">
      <c r="A7" t="s">
        <v>62</v>
      </c>
      <c r="B7" s="9">
        <v>-1.4482048774013378E-3</v>
      </c>
      <c r="C7" s="9">
        <v>1.8717733073208513</v>
      </c>
      <c r="D7" s="9">
        <v>7.9742479156784114</v>
      </c>
      <c r="E7" s="9">
        <v>4.8786081356690811</v>
      </c>
      <c r="F7" s="9">
        <v>2.2087571472819461</v>
      </c>
    </row>
    <row r="8" spans="1:6" x14ac:dyDescent="0.3">
      <c r="A8" t="s">
        <v>63</v>
      </c>
      <c r="B8" s="12">
        <v>-1.41773858138178E-2</v>
      </c>
      <c r="C8" s="12">
        <v>1.2090785082400386</v>
      </c>
      <c r="D8" s="12">
        <v>5.0494675168642216</v>
      </c>
      <c r="E8" s="12">
        <v>2.1691195833270758</v>
      </c>
      <c r="F8" s="12">
        <v>1.4727931230580471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33186F86E4DC459D9388E6593D4142" ma:contentTypeVersion="4" ma:contentTypeDescription="Create a new document." ma:contentTypeScope="" ma:versionID="e3ca4e0bc09dfe1df94de513c3f8187e">
  <xsd:schema xmlns:xsd="http://www.w3.org/2001/XMLSchema" xmlns:xs="http://www.w3.org/2001/XMLSchema" xmlns:p="http://schemas.microsoft.com/office/2006/metadata/properties" xmlns:ns2="742a4bab-8d14-43a9-9958-26be9a2f7f39" targetNamespace="http://schemas.microsoft.com/office/2006/metadata/properties" ma:root="true" ma:fieldsID="b64cb2dff5e553dff96165a321326642" ns2:_="">
    <xsd:import namespace="742a4bab-8d14-43a9-9958-26be9a2f7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4bab-8d14-43a9-9958-26be9a2f7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24AA71-0352-4077-80E3-AD9CA406DCA2}">
  <ds:schemaRefs>
    <ds:schemaRef ds:uri="http://purl.org/dc/elements/1.1/"/>
    <ds:schemaRef ds:uri="http://schemas.microsoft.com/office/2006/metadata/properties"/>
    <ds:schemaRef ds:uri="742a4bab-8d14-43a9-9958-26be9a2f7f3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1571D3-5A91-4B89-AE1D-308E53338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4bab-8d14-43a9-9958-26be9a2f7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15760C-D62A-4151-BA53-B0A88C91C4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Quarterly Data</vt:lpstr>
      <vt:lpstr>Naive Method</vt:lpstr>
      <vt:lpstr>Moving Average</vt:lpstr>
      <vt:lpstr>SES Alpha 0.25</vt:lpstr>
      <vt:lpstr>SES Alpha 0.5</vt:lpstr>
      <vt:lpstr>Comparison Table</vt:lpstr>
      <vt:lpstr>Trendline</vt:lpstr>
      <vt:lpstr>Decomposition</vt:lpstr>
      <vt:lpstr>Comparison Table2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Safia Azungah</dc:creator>
  <cp:keywords/>
  <dc:description/>
  <cp:lastModifiedBy>azungah safia</cp:lastModifiedBy>
  <cp:revision/>
  <dcterms:created xsi:type="dcterms:W3CDTF">2024-03-18T02:58:55Z</dcterms:created>
  <dcterms:modified xsi:type="dcterms:W3CDTF">2024-10-15T22:27:00Z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0x0101007A33186F86E4DC459D9388E6593D4142</vt:lpwstr>
  </property>
</Properties>
</file>