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or\Downloads\M1\M1_1\1. EXCEL TEORIA W1D1\"/>
    </mc:Choice>
  </mc:AlternateContent>
  <xr:revisionPtr revIDLastSave="0" documentId="8_{1921C15F-18DE-495F-BA95-4C457DC7EE9D}" xr6:coauthVersionLast="47" xr6:coauthVersionMax="47" xr10:uidLastSave="{00000000-0000-0000-0000-000000000000}"/>
  <bookViews>
    <workbookView xWindow="-120" yWindow="-120" windowWidth="29040" windowHeight="15720" xr2:uid="{0176EE6C-A6CC-4BDD-B66D-ACC6ED24CB25}"/>
  </bookViews>
  <sheets>
    <sheet name="products_zero" sheetId="1" r:id="rId1"/>
  </sheets>
  <calcPr calcId="0"/>
</workbook>
</file>

<file path=xl/calcChain.xml><?xml version="1.0" encoding="utf-8"?>
<calcChain xmlns="http://schemas.openxmlformats.org/spreadsheetml/2006/main">
  <c r="P21" i="1" l="1"/>
  <c r="P15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13" i="1"/>
  <c r="P5" i="1"/>
  <c r="P6" i="1"/>
  <c r="P7" i="1"/>
  <c r="P8" i="1"/>
  <c r="P4" i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2" i="1" a="1"/>
  <c r="M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<sst xmlns="http://schemas.openxmlformats.org/spreadsheetml/2006/main" count="243" uniqueCount="150">
  <si>
    <t>ProductKey</t>
  </si>
  <si>
    <t>ProductAlternateKey</t>
  </si>
  <si>
    <t>ProductName</t>
  </si>
  <si>
    <t>StandardCost</t>
  </si>
  <si>
    <t>FinishedGoodsFlag</t>
  </si>
  <si>
    <t>Color</t>
  </si>
  <si>
    <t>ListPrice</t>
  </si>
  <si>
    <t>Size</t>
  </si>
  <si>
    <t>BK-R89B-52</t>
  </si>
  <si>
    <t>Road-250 Black, 52</t>
  </si>
  <si>
    <t>1554.95</t>
  </si>
  <si>
    <t>Black</t>
  </si>
  <si>
    <t>BK-R64Y-40</t>
  </si>
  <si>
    <t>Road-550-W Yellow, 40</t>
  </si>
  <si>
    <t>605.65</t>
  </si>
  <si>
    <t>Yellow</t>
  </si>
  <si>
    <t>HB-R956</t>
  </si>
  <si>
    <t>HL Road Handlebars</t>
  </si>
  <si>
    <t>53.40</t>
  </si>
  <si>
    <t>NA</t>
  </si>
  <si>
    <t>FR-R72Y-42</t>
  </si>
  <si>
    <t>ML Road Frame-W - Yellow, 42</t>
  </si>
  <si>
    <t>300.12</t>
  </si>
  <si>
    <t>FR-R38B-48</t>
  </si>
  <si>
    <t>LL Road Frame - Black, 48</t>
  </si>
  <si>
    <t>204.63</t>
  </si>
  <si>
    <t>PA-361R</t>
  </si>
  <si>
    <t>Paint - Red</t>
  </si>
  <si>
    <t>0.00</t>
  </si>
  <si>
    <t>BK-R93R-52</t>
  </si>
  <si>
    <t>Road-150 Red, 52</t>
  </si>
  <si>
    <t>2171.29</t>
  </si>
  <si>
    <t>Red</t>
  </si>
  <si>
    <t>LW-3800</t>
  </si>
  <si>
    <t>Lock Washer 8</t>
  </si>
  <si>
    <t>HJ-9080</t>
  </si>
  <si>
    <t>Thin-Jam Hex Nut 12</t>
  </si>
  <si>
    <t>FR-R92R-44</t>
  </si>
  <si>
    <t>HL Road Frame - Red, 44</t>
  </si>
  <si>
    <t>747.97</t>
  </si>
  <si>
    <t>FR-M21B-42</t>
  </si>
  <si>
    <t>LL Mountain Frame - Black, 42</t>
  </si>
  <si>
    <t>136.79</t>
  </si>
  <si>
    <t>RD-2308</t>
  </si>
  <si>
    <t>Rear Derailleur</t>
  </si>
  <si>
    <t>53.93</t>
  </si>
  <si>
    <t>Silver</t>
  </si>
  <si>
    <t>SE-M798</t>
  </si>
  <si>
    <t>ML Mountain Seat/Saddle</t>
  </si>
  <si>
    <t>17.38</t>
  </si>
  <si>
    <t>BK-M68B-46</t>
  </si>
  <si>
    <t>Mountain-200 Black, 46</t>
  </si>
  <si>
    <t>1105.81</t>
  </si>
  <si>
    <t>BK-R19B-48</t>
  </si>
  <si>
    <t>Road-750 Black, 48</t>
  </si>
  <si>
    <t>343.65</t>
  </si>
  <si>
    <t>PA-632U</t>
  </si>
  <si>
    <t>Paint - Blue</t>
  </si>
  <si>
    <t>LT-T990</t>
  </si>
  <si>
    <t>Taillights - Battery-Powered</t>
  </si>
  <si>
    <t>5.77</t>
  </si>
  <si>
    <t>LJ-9161</t>
  </si>
  <si>
    <t>Thin-Jam Lock Nut 11</t>
  </si>
  <si>
    <t>MB-6061</t>
  </si>
  <si>
    <t>Metal Bar 2</t>
  </si>
  <si>
    <t>BK-T18Y-44</t>
  </si>
  <si>
    <t>Touring-3000 Yellow, 44</t>
  </si>
  <si>
    <t>461.44</t>
  </si>
  <si>
    <t>RM-M464</t>
  </si>
  <si>
    <t>LL Mountain Rim</t>
  </si>
  <si>
    <t>BK-M18S-42</t>
  </si>
  <si>
    <t>Mountain-500 Silver, 42</t>
  </si>
  <si>
    <t>308.22</t>
  </si>
  <si>
    <t>EC-M092</t>
  </si>
  <si>
    <t>Mountain End Caps</t>
  </si>
  <si>
    <t>MS-6061</t>
  </si>
  <si>
    <t>Metal Sheet 1</t>
  </si>
  <si>
    <t>TI-M823</t>
  </si>
  <si>
    <t>HL Mountain Tire</t>
  </si>
  <si>
    <t>13.09</t>
  </si>
  <si>
    <t>BK-R50B-60</t>
  </si>
  <si>
    <t>Road-650 Black, 60</t>
  </si>
  <si>
    <t>413.15</t>
  </si>
  <si>
    <t>RM-M823</t>
  </si>
  <si>
    <t>HL Mountain Rim</t>
  </si>
  <si>
    <t>CB-2903</t>
  </si>
  <si>
    <t>Chainring Bolts</t>
  </si>
  <si>
    <t>BK-R89R-58</t>
  </si>
  <si>
    <t>Road-250 Red, 58</t>
  </si>
  <si>
    <t>PU-M044</t>
  </si>
  <si>
    <t>Mountain Pump</t>
  </si>
  <si>
    <t>10.31</t>
  </si>
  <si>
    <t>BC-R205</t>
  </si>
  <si>
    <t>Road Bottle Cage</t>
  </si>
  <si>
    <t>3.36</t>
  </si>
  <si>
    <t>HU-6280</t>
  </si>
  <si>
    <t>LL Hub</t>
  </si>
  <si>
    <t>GL-H102-L</t>
  </si>
  <si>
    <t>Half-Finger Gloves, L</t>
  </si>
  <si>
    <t>9.16</t>
  </si>
  <si>
    <t>L</t>
  </si>
  <si>
    <t>HT-2981</t>
  </si>
  <si>
    <t>Handlebar Tube</t>
  </si>
  <si>
    <t>BK-T79Y-46</t>
  </si>
  <si>
    <t>Touring-1000 Yellow, 46</t>
  </si>
  <si>
    <t>1481.94</t>
  </si>
  <si>
    <t>HJ-3416</t>
  </si>
  <si>
    <t>Thin-Jam Hex Nut 16</t>
  </si>
  <si>
    <t>FC-3982</t>
  </si>
  <si>
    <t>Front Derailleur Cage</t>
  </si>
  <si>
    <t>BK-M18S-40</t>
  </si>
  <si>
    <t>Mountain-500 Silver, 40</t>
  </si>
  <si>
    <t>BK-R89R-52</t>
  </si>
  <si>
    <t>Road-250 Red, 52</t>
  </si>
  <si>
    <t>1518.79</t>
  </si>
  <si>
    <t>SH-W890-L</t>
  </si>
  <si>
    <t>Women's Mountain Shorts, L</t>
  </si>
  <si>
    <t>26.18</t>
  </si>
  <si>
    <t>MP-2066</t>
  </si>
  <si>
    <t>Metal Plate 2</t>
  </si>
  <si>
    <t>LN-9161</t>
  </si>
  <si>
    <t>Lock Nut 18</t>
  </si>
  <si>
    <t>RM-T801</t>
  </si>
  <si>
    <t>Touring Rim</t>
  </si>
  <si>
    <t>BK-R93R-44</t>
  </si>
  <si>
    <t>Road-150 Red, 44</t>
  </si>
  <si>
    <t>FH-2981</t>
  </si>
  <si>
    <t>Freewheel</t>
  </si>
  <si>
    <t>FR-R72R-58</t>
  </si>
  <si>
    <t>ML Road Frame - Red, 58</t>
  </si>
  <si>
    <t>352.14</t>
  </si>
  <si>
    <t>FR-R38R-62</t>
  </si>
  <si>
    <t>LL Road Frame - Red, 62</t>
  </si>
  <si>
    <t>181.49</t>
  </si>
  <si>
    <t>FR-M94B-38</t>
  </si>
  <si>
    <t>HL Mountain Frame - Black, 38</t>
  </si>
  <si>
    <t>739.04</t>
  </si>
  <si>
    <t>RA-H123</t>
  </si>
  <si>
    <t>Hitch Rack - 4-Bike</t>
  </si>
  <si>
    <t>44.88</t>
  </si>
  <si>
    <t>HN-5400</t>
  </si>
  <si>
    <t>Hex Nut 2</t>
  </si>
  <si>
    <t>ProductType</t>
  </si>
  <si>
    <t>ProductDescription</t>
  </si>
  <si>
    <t>CheckData</t>
  </si>
  <si>
    <t>CheckSize</t>
  </si>
  <si>
    <t>PriceRange</t>
  </si>
  <si>
    <t>Report</t>
  </si>
  <si>
    <t>Conteggio categoria colore</t>
  </si>
  <si>
    <t>Conteggio per categoria colore e taglia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</si>
</sst>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0" borderId="10" xfId="0" applyBorder="1"/>
    <xf numFmtId="0" fontId="16" fillId="0" borderId="0" xfId="0" applyFon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2</xdr:row>
      <xdr:rowOff>171450</xdr:rowOff>
    </xdr:from>
    <xdr:to>
      <xdr:col>25</xdr:col>
      <xdr:colOff>266700</xdr:colOff>
      <xdr:row>25</xdr:row>
      <xdr:rowOff>171450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96B6B76C-ABA1-4754-92CD-5B1383AB8D54}"/>
            </a:ext>
          </a:extLst>
        </xdr:cNvPr>
        <xdr:cNvSpPr txBox="1"/>
      </xdr:nvSpPr>
      <xdr:spPr>
        <a:xfrm>
          <a:off x="17745075" y="552450"/>
          <a:ext cx="4524375" cy="438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Requisiti:</a:t>
          </a:r>
        </a:p>
        <a:p>
          <a:r>
            <a:rPr lang="it-IT" sz="1100"/>
            <a:t>1) ProductType: se</a:t>
          </a:r>
          <a:r>
            <a:rPr lang="it-IT" sz="1100" baseline="0"/>
            <a:t> il campo FinishedGoodsFlag = 1 allora 'Prodotto finito' altrimenti 'Componente acqusito o assemblato'</a:t>
          </a:r>
        </a:p>
        <a:p>
          <a:r>
            <a:rPr lang="it-IT" sz="1100" baseline="0"/>
            <a:t>2) ProductDescription: se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campo FinishedGoodsFlag = 1 allora concatena Prodotto finito e colore altrimenti Componente acquisto o assemblato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CheckData: se almeno uno tra Color e Size è valorizzato allora Ok altrimenti Missing data 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CheckSize: se il campo Size non è vuoto allora Ok altrimenti No Size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PriceRanfe: se il prezzo di listino è compreso tra 0 e 500 incluso allora C, se compreso tra 500 (escluso) e 1500 (incluso) allora B altrimenti A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Report: contare il numero di prodotto per categoria colore e contare il numero di prodotti per categoria colore e taglia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Arricchire l'anagrafica prodotti della categoria prodotto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555-25C5-4504-B7CC-E143531B83D3}">
  <dimension ref="A1:R51"/>
  <sheetViews>
    <sheetView tabSelected="1" topLeftCell="D1" workbookViewId="0">
      <selection activeCell="U30" sqref="U30"/>
    </sheetView>
  </sheetViews>
  <sheetFormatPr defaultRowHeight="15" x14ac:dyDescent="0.25"/>
  <cols>
    <col min="1" max="1" width="11.28515625" bestFit="1" customWidth="1"/>
    <col min="2" max="2" width="19.85546875" bestFit="1" customWidth="1"/>
    <col min="3" max="3" width="28" bestFit="1" customWidth="1"/>
    <col min="4" max="4" width="13.42578125" bestFit="1" customWidth="1"/>
    <col min="5" max="5" width="18.42578125" bestFit="1" customWidth="1"/>
    <col min="6" max="6" width="6.7109375" bestFit="1" customWidth="1"/>
    <col min="7" max="7" width="8.85546875" bestFit="1" customWidth="1"/>
    <col min="8" max="8" width="4.7109375" bestFit="1" customWidth="1"/>
    <col min="9" max="10" width="32.42578125" bestFit="1" customWidth="1"/>
    <col min="11" max="11" width="12.28515625" bestFit="1" customWidth="1"/>
    <col min="12" max="12" width="10.42578125" bestFit="1" customWidth="1"/>
    <col min="13" max="13" width="11.140625" bestFit="1" customWidth="1"/>
    <col min="14" max="14" width="10.42578125" bestFit="1" customWidth="1"/>
    <col min="15" max="15" width="9.7109375" customWidth="1"/>
    <col min="16" max="16" width="12.28515625" customWidth="1"/>
    <col min="17" max="17" width="14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142</v>
      </c>
      <c r="J1" s="2" t="s">
        <v>143</v>
      </c>
      <c r="K1" s="1" t="s">
        <v>144</v>
      </c>
      <c r="L1" s="1" t="s">
        <v>145</v>
      </c>
      <c r="M1" s="1" t="s">
        <v>146</v>
      </c>
      <c r="O1" s="1" t="s">
        <v>147</v>
      </c>
    </row>
    <row r="2" spans="1:18" x14ac:dyDescent="0.25">
      <c r="A2">
        <v>378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s="4">
        <v>2443.35</v>
      </c>
      <c r="H2">
        <v>52</v>
      </c>
      <c r="I2" t="str">
        <f>IF(E2=1, "Prodotto finito", "Componente aquisto o assemblato")</f>
        <v>Prodotto finito</v>
      </c>
      <c r="J2" t="str">
        <f>IF(AND(E2=1,F2&lt;&gt;"NA"),_xlfn.CONCAT("Prodotto finito, color: ", F2),"Componente aquisto o assemblato")</f>
        <v>Prodotto finito, color: Black</v>
      </c>
      <c r="K2" t="str">
        <f>IF(OR(F2="",H2=""), "Missing data","Ok")</f>
        <v>Ok</v>
      </c>
      <c r="L2" t="str">
        <f>IF(NOT(H2=""),"Ok","No size")</f>
        <v>Ok</v>
      </c>
      <c r="M2" t="str" cm="1">
        <f t="array" ref="M2">_xlfn.IFS(AND(G2&gt;=0,G2&lt;=500), "C", AND(G2&gt;500,G2&lt;=1500), "B", G2&gt;1500, "A")</f>
        <v>A</v>
      </c>
    </row>
    <row r="3" spans="1:18" x14ac:dyDescent="0.25">
      <c r="A3">
        <v>383</v>
      </c>
      <c r="B3" t="s">
        <v>12</v>
      </c>
      <c r="C3" t="s">
        <v>13</v>
      </c>
      <c r="D3" t="s">
        <v>14</v>
      </c>
      <c r="E3">
        <v>1</v>
      </c>
      <c r="F3" t="s">
        <v>15</v>
      </c>
      <c r="G3" s="4">
        <v>1000.44</v>
      </c>
      <c r="H3">
        <v>40</v>
      </c>
      <c r="I3" t="str">
        <f t="shared" ref="I3:I51" si="0">IF(E3=1, "Prodotto finito", "Componente aquisto o assemblato")</f>
        <v>Prodotto finito</v>
      </c>
      <c r="J3" t="str">
        <f t="shared" ref="J3:J51" si="1">IF(AND(E3=1,F3&lt;&gt;"NA"),_xlfn.CONCAT("Prodotto finito, color: ", F3),"Componente aquisto o assemblato")</f>
        <v>Prodotto finito, color: Yellow</v>
      </c>
      <c r="K3" t="str">
        <f t="shared" ref="K3:K51" si="2">IF(OR(F3="",H3=""), "Missing data","Ok")</f>
        <v>Ok</v>
      </c>
      <c r="L3" t="str">
        <f t="shared" ref="L3:L51" si="3">IF(NOT(H3=""),"Ok","No size")</f>
        <v>Ok</v>
      </c>
      <c r="M3" t="str" cm="1">
        <f t="array" ref="M3">_xlfn.IFS(AND(G3&gt;=0,G3&lt;=500), "C", AND(G3&gt;500,G3&lt;=1500), "B", G3&gt;1500, "A")</f>
        <v>B</v>
      </c>
      <c r="O3" s="6" t="s">
        <v>148</v>
      </c>
      <c r="P3" s="6"/>
      <c r="Q3" s="6"/>
    </row>
    <row r="4" spans="1:18" x14ac:dyDescent="0.25">
      <c r="A4">
        <v>408</v>
      </c>
      <c r="B4" t="s">
        <v>16</v>
      </c>
      <c r="C4" t="s">
        <v>17</v>
      </c>
      <c r="D4" t="s">
        <v>18</v>
      </c>
      <c r="E4">
        <v>1</v>
      </c>
      <c r="F4" t="s">
        <v>19</v>
      </c>
      <c r="G4" s="4">
        <v>120.27</v>
      </c>
      <c r="I4" t="str">
        <f t="shared" si="0"/>
        <v>Prodotto finito</v>
      </c>
      <c r="J4" t="str">
        <f t="shared" si="1"/>
        <v>Componente aquisto o assemblato</v>
      </c>
      <c r="K4" t="str">
        <f t="shared" si="2"/>
        <v>Missing data</v>
      </c>
      <c r="L4" t="str">
        <f t="shared" si="3"/>
        <v>No size</v>
      </c>
      <c r="M4" t="str" cm="1">
        <f t="array" ref="M4">_xlfn.IFS(AND(G4&gt;=0,G4&lt;=500), "C", AND(G4&gt;500,G4&lt;=1500), "B", G4&gt;1500, "A")</f>
        <v>C</v>
      </c>
      <c r="O4" s="5" t="s">
        <v>11</v>
      </c>
      <c r="P4" s="5">
        <f>COUNTIF($F$2:$F$51,O4)</f>
        <v>9</v>
      </c>
    </row>
    <row r="5" spans="1:18" x14ac:dyDescent="0.25">
      <c r="A5">
        <v>431</v>
      </c>
      <c r="B5" t="s">
        <v>20</v>
      </c>
      <c r="C5" t="s">
        <v>21</v>
      </c>
      <c r="D5" t="s">
        <v>22</v>
      </c>
      <c r="E5">
        <v>1</v>
      </c>
      <c r="F5" t="s">
        <v>15</v>
      </c>
      <c r="G5" s="4">
        <v>540.75</v>
      </c>
      <c r="H5">
        <v>42</v>
      </c>
      <c r="I5" t="str">
        <f t="shared" si="0"/>
        <v>Prodotto finito</v>
      </c>
      <c r="J5" t="str">
        <f t="shared" si="1"/>
        <v>Prodotto finito, color: Yellow</v>
      </c>
      <c r="K5" t="str">
        <f t="shared" si="2"/>
        <v>Ok</v>
      </c>
      <c r="L5" t="str">
        <f t="shared" si="3"/>
        <v>Ok</v>
      </c>
      <c r="M5" t="str" cm="1">
        <f t="array" ref="M5">_xlfn.IFS(AND(G5&gt;=0,G5&lt;=500), "C", AND(G5&gt;500,G5&lt;=1500), "B", G5&gt;1500, "A")</f>
        <v>B</v>
      </c>
      <c r="O5" s="5" t="s">
        <v>15</v>
      </c>
      <c r="P5" s="5">
        <f t="shared" ref="P5:P8" si="4">COUNTIF($F$2:$F$51,O5)</f>
        <v>4</v>
      </c>
    </row>
    <row r="6" spans="1:18" x14ac:dyDescent="0.25">
      <c r="A6">
        <v>284</v>
      </c>
      <c r="B6" t="s">
        <v>23</v>
      </c>
      <c r="C6" t="s">
        <v>24</v>
      </c>
      <c r="D6" t="s">
        <v>25</v>
      </c>
      <c r="E6">
        <v>1</v>
      </c>
      <c r="F6" t="s">
        <v>11</v>
      </c>
      <c r="G6" s="4">
        <v>337.22</v>
      </c>
      <c r="H6">
        <v>48</v>
      </c>
      <c r="I6" t="str">
        <f t="shared" si="0"/>
        <v>Prodotto finito</v>
      </c>
      <c r="J6" t="str">
        <f t="shared" si="1"/>
        <v>Prodotto finito, color: Black</v>
      </c>
      <c r="K6" t="str">
        <f t="shared" si="2"/>
        <v>Ok</v>
      </c>
      <c r="L6" t="str">
        <f t="shared" si="3"/>
        <v>Ok</v>
      </c>
      <c r="M6" t="str" cm="1">
        <f t="array" ref="M6">_xlfn.IFS(AND(G6&gt;=0,G6&lt;=500), "C", AND(G6&gt;500,G6&lt;=1500), "B", G6&gt;1500, "A")</f>
        <v>C</v>
      </c>
      <c r="O6" s="5" t="s">
        <v>19</v>
      </c>
      <c r="P6" s="5">
        <f t="shared" si="4"/>
        <v>24</v>
      </c>
    </row>
    <row r="7" spans="1:18" x14ac:dyDescent="0.25">
      <c r="A7">
        <v>172</v>
      </c>
      <c r="B7" t="s">
        <v>26</v>
      </c>
      <c r="C7" t="s">
        <v>27</v>
      </c>
      <c r="D7" t="s">
        <v>28</v>
      </c>
      <c r="E7">
        <v>0</v>
      </c>
      <c r="F7" t="s">
        <v>19</v>
      </c>
      <c r="G7" s="4">
        <v>0</v>
      </c>
      <c r="I7" t="str">
        <f t="shared" si="0"/>
        <v>Componente aquisto o assemblato</v>
      </c>
      <c r="J7" t="str">
        <f t="shared" si="1"/>
        <v>Componente aquisto o assemblato</v>
      </c>
      <c r="K7" t="str">
        <f t="shared" si="2"/>
        <v>Missing data</v>
      </c>
      <c r="L7" t="str">
        <f t="shared" si="3"/>
        <v>No size</v>
      </c>
      <c r="M7" t="str" cm="1">
        <f t="array" ref="M7">_xlfn.IFS(AND(G7&gt;=0,G7&lt;=500), "C", AND(G7&gt;500,G7&lt;=1500), "B", G7&gt;1500, "A")</f>
        <v>C</v>
      </c>
      <c r="O7" s="5" t="s">
        <v>32</v>
      </c>
      <c r="P7" s="5">
        <f t="shared" si="4"/>
        <v>7</v>
      </c>
    </row>
    <row r="8" spans="1:18" x14ac:dyDescent="0.25">
      <c r="A8">
        <v>313</v>
      </c>
      <c r="B8" t="s">
        <v>29</v>
      </c>
      <c r="C8" t="s">
        <v>30</v>
      </c>
      <c r="D8" t="s">
        <v>31</v>
      </c>
      <c r="E8">
        <v>1</v>
      </c>
      <c r="F8" t="s">
        <v>32</v>
      </c>
      <c r="G8" s="4">
        <v>3578.27</v>
      </c>
      <c r="H8">
        <v>52</v>
      </c>
      <c r="I8" t="str">
        <f t="shared" si="0"/>
        <v>Prodotto finito</v>
      </c>
      <c r="J8" t="str">
        <f t="shared" si="1"/>
        <v>Prodotto finito, color: Red</v>
      </c>
      <c r="K8" t="str">
        <f t="shared" si="2"/>
        <v>Ok</v>
      </c>
      <c r="L8" t="str">
        <f t="shared" si="3"/>
        <v>Ok</v>
      </c>
      <c r="M8" t="str" cm="1">
        <f t="array" ref="M8">_xlfn.IFS(AND(G8&gt;=0,G8&lt;=500), "C", AND(G8&gt;500,G8&lt;=1500), "B", G8&gt;1500, "A")</f>
        <v>A</v>
      </c>
      <c r="O8" s="5" t="s">
        <v>46</v>
      </c>
      <c r="P8" s="5">
        <f t="shared" si="4"/>
        <v>6</v>
      </c>
    </row>
    <row r="9" spans="1:18" x14ac:dyDescent="0.25">
      <c r="A9">
        <v>147</v>
      </c>
      <c r="B9" t="s">
        <v>33</v>
      </c>
      <c r="C9" t="s">
        <v>34</v>
      </c>
      <c r="D9" t="s">
        <v>28</v>
      </c>
      <c r="E9">
        <v>0</v>
      </c>
      <c r="F9" t="s">
        <v>19</v>
      </c>
      <c r="G9" s="4">
        <v>0</v>
      </c>
      <c r="I9" t="str">
        <f t="shared" si="0"/>
        <v>Componente aquisto o assemblato</v>
      </c>
      <c r="J9" t="str">
        <f t="shared" si="1"/>
        <v>Componente aquisto o assemblato</v>
      </c>
      <c r="K9" t="str">
        <f t="shared" si="2"/>
        <v>Missing data</v>
      </c>
      <c r="L9" t="str">
        <f t="shared" si="3"/>
        <v>No size</v>
      </c>
      <c r="M9" t="str" cm="1">
        <f t="array" ref="M9">_xlfn.IFS(AND(G9&gt;=0,G9&lt;=500), "C", AND(G9&gt;500,G9&lt;=1500), "B", G9&gt;1500, "A")</f>
        <v>C</v>
      </c>
    </row>
    <row r="10" spans="1:18" x14ac:dyDescent="0.25">
      <c r="A10">
        <v>52</v>
      </c>
      <c r="B10" t="s">
        <v>35</v>
      </c>
      <c r="C10" t="s">
        <v>36</v>
      </c>
      <c r="D10" t="s">
        <v>28</v>
      </c>
      <c r="E10">
        <v>0</v>
      </c>
      <c r="F10" t="s">
        <v>19</v>
      </c>
      <c r="G10" s="4">
        <v>0</v>
      </c>
      <c r="I10" t="str">
        <f t="shared" si="0"/>
        <v>Componente aquisto o assemblato</v>
      </c>
      <c r="J10" t="str">
        <f t="shared" si="1"/>
        <v>Componente aquisto o assemblato</v>
      </c>
      <c r="K10" t="str">
        <f t="shared" si="2"/>
        <v>Missing data</v>
      </c>
      <c r="L10" t="str">
        <f t="shared" si="3"/>
        <v>No size</v>
      </c>
      <c r="M10" t="str" cm="1">
        <f t="array" ref="M10">_xlfn.IFS(AND(G10&gt;=0,G10&lt;=500), "C", AND(G10&gt;500,G10&lt;=1500), "B", G10&gt;1500, "A")</f>
        <v>C</v>
      </c>
    </row>
    <row r="11" spans="1:18" x14ac:dyDescent="0.25">
      <c r="A11">
        <v>241</v>
      </c>
      <c r="B11" t="s">
        <v>37</v>
      </c>
      <c r="C11" t="s">
        <v>38</v>
      </c>
      <c r="D11" t="s">
        <v>39</v>
      </c>
      <c r="E11">
        <v>1</v>
      </c>
      <c r="F11" t="s">
        <v>32</v>
      </c>
      <c r="G11" s="4">
        <v>1263.46</v>
      </c>
      <c r="H11">
        <v>44</v>
      </c>
      <c r="I11" t="str">
        <f t="shared" si="0"/>
        <v>Prodotto finito</v>
      </c>
      <c r="J11" t="str">
        <f t="shared" si="1"/>
        <v>Prodotto finito, color: Red</v>
      </c>
      <c r="K11" t="str">
        <f t="shared" si="2"/>
        <v>Ok</v>
      </c>
      <c r="L11" t="str">
        <f t="shared" si="3"/>
        <v>Ok</v>
      </c>
      <c r="M11" t="str" cm="1">
        <f t="array" ref="M11">_xlfn.IFS(AND(G11&gt;=0,G11&lt;=500), "C", AND(G11&gt;500,G11&lt;=1500), "B", G11&gt;1500, "A")</f>
        <v>B</v>
      </c>
    </row>
    <row r="12" spans="1:18" x14ac:dyDescent="0.25">
      <c r="A12">
        <v>531</v>
      </c>
      <c r="B12" t="s">
        <v>40</v>
      </c>
      <c r="C12" t="s">
        <v>41</v>
      </c>
      <c r="D12" t="s">
        <v>42</v>
      </c>
      <c r="E12">
        <v>1</v>
      </c>
      <c r="F12" t="s">
        <v>11</v>
      </c>
      <c r="G12" s="4">
        <v>249.79</v>
      </c>
      <c r="H12">
        <v>42</v>
      </c>
      <c r="I12" t="str">
        <f t="shared" si="0"/>
        <v>Prodotto finito</v>
      </c>
      <c r="J12" t="str">
        <f t="shared" si="1"/>
        <v>Prodotto finito, color: Black</v>
      </c>
      <c r="K12" t="str">
        <f t="shared" si="2"/>
        <v>Ok</v>
      </c>
      <c r="L12" t="str">
        <f t="shared" si="3"/>
        <v>Ok</v>
      </c>
      <c r="M12" t="str" cm="1">
        <f t="array" ref="M12">_xlfn.IFS(AND(G12&gt;=0,G12&lt;=500), "C", AND(G12&gt;500,G12&lt;=1500), "B", G12&gt;1500, "A")</f>
        <v>C</v>
      </c>
      <c r="O12" s="6" t="s">
        <v>149</v>
      </c>
      <c r="P12" s="6"/>
      <c r="Q12" s="6"/>
      <c r="R12" s="6"/>
    </row>
    <row r="13" spans="1:18" x14ac:dyDescent="0.25">
      <c r="A13">
        <v>501</v>
      </c>
      <c r="B13" t="s">
        <v>43</v>
      </c>
      <c r="C13" t="s">
        <v>44</v>
      </c>
      <c r="D13" t="s">
        <v>45</v>
      </c>
      <c r="E13">
        <v>1</v>
      </c>
      <c r="F13" t="s">
        <v>46</v>
      </c>
      <c r="G13" s="4">
        <v>121.46</v>
      </c>
      <c r="I13" t="str">
        <f t="shared" si="0"/>
        <v>Prodotto finito</v>
      </c>
      <c r="J13" t="str">
        <f t="shared" si="1"/>
        <v>Prodotto finito, color: Silver</v>
      </c>
      <c r="K13" t="str">
        <f t="shared" si="2"/>
        <v>Missing data</v>
      </c>
      <c r="L13" t="str">
        <f t="shared" si="3"/>
        <v>No size</v>
      </c>
      <c r="M13" t="str" cm="1">
        <f t="array" ref="M13">_xlfn.IFS(AND(G13&gt;=0,G13&lt;=500), "C", AND(G13&gt;500,G13&lt;=1500), "B", G13&gt;1500, "A")</f>
        <v>C</v>
      </c>
      <c r="O13" s="5" t="s">
        <v>11</v>
      </c>
      <c r="P13" s="5">
        <v>52</v>
      </c>
      <c r="Q13" s="5">
        <f>COUNTIFS(F2:F51,O13,H2:H51,P13)</f>
        <v>1</v>
      </c>
    </row>
    <row r="14" spans="1:18" x14ac:dyDescent="0.25">
      <c r="A14">
        <v>516</v>
      </c>
      <c r="B14" t="s">
        <v>47</v>
      </c>
      <c r="C14" t="s">
        <v>48</v>
      </c>
      <c r="D14" t="s">
        <v>49</v>
      </c>
      <c r="E14">
        <v>1</v>
      </c>
      <c r="F14" t="s">
        <v>19</v>
      </c>
      <c r="G14" s="4">
        <v>39.14</v>
      </c>
      <c r="I14" t="str">
        <f t="shared" si="0"/>
        <v>Prodotto finito</v>
      </c>
      <c r="J14" t="str">
        <f t="shared" si="1"/>
        <v>Componente aquisto o assemblato</v>
      </c>
      <c r="K14" t="str">
        <f t="shared" si="2"/>
        <v>Missing data</v>
      </c>
      <c r="L14" t="str">
        <f t="shared" si="3"/>
        <v>No size</v>
      </c>
      <c r="M14" t="str" cm="1">
        <f t="array" ref="M14">_xlfn.IFS(AND(G14&gt;=0,G14&lt;=500), "C", AND(G14&gt;500,G14&lt;=1500), "B", G14&gt;1500, "A")</f>
        <v>C</v>
      </c>
      <c r="O14" s="5" t="s">
        <v>15</v>
      </c>
      <c r="P14" s="5">
        <v>40</v>
      </c>
      <c r="Q14" s="5">
        <f t="shared" ref="Q14:Q31" si="5">COUNTIFS(F3:F52,O14,H3:H52,P14)</f>
        <v>1</v>
      </c>
    </row>
    <row r="15" spans="1:18" x14ac:dyDescent="0.25">
      <c r="A15">
        <v>362</v>
      </c>
      <c r="B15" t="s">
        <v>50</v>
      </c>
      <c r="C15" t="s">
        <v>51</v>
      </c>
      <c r="D15" t="s">
        <v>52</v>
      </c>
      <c r="E15">
        <v>1</v>
      </c>
      <c r="F15" t="s">
        <v>11</v>
      </c>
      <c r="G15" s="4">
        <v>2049.1</v>
      </c>
      <c r="H15">
        <v>46</v>
      </c>
      <c r="I15" t="str">
        <f t="shared" si="0"/>
        <v>Prodotto finito</v>
      </c>
      <c r="J15" t="str">
        <f t="shared" si="1"/>
        <v>Prodotto finito, color: Black</v>
      </c>
      <c r="K15" t="str">
        <f t="shared" si="2"/>
        <v>Ok</v>
      </c>
      <c r="L15" t="str">
        <f t="shared" si="3"/>
        <v>Ok</v>
      </c>
      <c r="M15" t="str" cm="1">
        <f t="array" ref="M15">_xlfn.IFS(AND(G15&gt;=0,G15&lt;=500), "C", AND(G15&gt;500,G15&lt;=1500), "B", G15&gt;1500, "A")</f>
        <v>A</v>
      </c>
      <c r="O15" s="5" t="s">
        <v>19</v>
      </c>
      <c r="P15" s="5" t="str">
        <f>""</f>
        <v/>
      </c>
      <c r="Q15" s="5">
        <f t="shared" si="5"/>
        <v>24</v>
      </c>
    </row>
    <row r="16" spans="1:18" x14ac:dyDescent="0.25">
      <c r="A16">
        <v>605</v>
      </c>
      <c r="B16" t="s">
        <v>53</v>
      </c>
      <c r="C16" t="s">
        <v>54</v>
      </c>
      <c r="D16" t="s">
        <v>55</v>
      </c>
      <c r="E16">
        <v>1</v>
      </c>
      <c r="F16" t="s">
        <v>11</v>
      </c>
      <c r="G16" s="4">
        <v>539.99</v>
      </c>
      <c r="H16">
        <v>48</v>
      </c>
      <c r="I16" t="str">
        <f t="shared" si="0"/>
        <v>Prodotto finito</v>
      </c>
      <c r="J16" t="str">
        <f t="shared" si="1"/>
        <v>Prodotto finito, color: Black</v>
      </c>
      <c r="K16" t="str">
        <f t="shared" si="2"/>
        <v>Ok</v>
      </c>
      <c r="L16" t="str">
        <f t="shared" si="3"/>
        <v>Ok</v>
      </c>
      <c r="M16" t="str" cm="1">
        <f t="array" ref="M16">_xlfn.IFS(AND(G16&gt;=0,G16&lt;=500), "C", AND(G16&gt;500,G16&lt;=1500), "B", G16&gt;1500, "A")</f>
        <v>B</v>
      </c>
      <c r="O16" s="5" t="s">
        <v>15</v>
      </c>
      <c r="P16" s="5">
        <v>42</v>
      </c>
      <c r="Q16" s="5">
        <f t="shared" si="5"/>
        <v>1</v>
      </c>
    </row>
    <row r="17" spans="1:17" x14ac:dyDescent="0.25">
      <c r="A17">
        <v>174</v>
      </c>
      <c r="B17" t="s">
        <v>56</v>
      </c>
      <c r="C17" t="s">
        <v>57</v>
      </c>
      <c r="D17" t="s">
        <v>28</v>
      </c>
      <c r="E17">
        <v>0</v>
      </c>
      <c r="F17" t="s">
        <v>19</v>
      </c>
      <c r="G17" s="4">
        <v>0</v>
      </c>
      <c r="I17" t="str">
        <f t="shared" si="0"/>
        <v>Componente aquisto o assemblato</v>
      </c>
      <c r="J17" t="str">
        <f t="shared" si="1"/>
        <v>Componente aquisto o assemblato</v>
      </c>
      <c r="K17" t="str">
        <f t="shared" si="2"/>
        <v>Missing data</v>
      </c>
      <c r="L17" t="str">
        <f t="shared" si="3"/>
        <v>No size</v>
      </c>
      <c r="M17" t="str" cm="1">
        <f t="array" ref="M17">_xlfn.IFS(AND(G17&gt;=0,G17&lt;=500), "C", AND(G17&gt;500,G17&lt;=1500), "B", G17&gt;1500, "A")</f>
        <v>C</v>
      </c>
      <c r="O17" s="5" t="s">
        <v>11</v>
      </c>
      <c r="P17" s="5">
        <v>48</v>
      </c>
      <c r="Q17" s="5">
        <f t="shared" si="5"/>
        <v>2</v>
      </c>
    </row>
    <row r="18" spans="1:17" x14ac:dyDescent="0.25">
      <c r="A18">
        <v>450</v>
      </c>
      <c r="B18" t="s">
        <v>58</v>
      </c>
      <c r="C18" t="s">
        <v>59</v>
      </c>
      <c r="D18" t="s">
        <v>60</v>
      </c>
      <c r="E18">
        <v>1</v>
      </c>
      <c r="F18" t="s">
        <v>19</v>
      </c>
      <c r="G18" s="4">
        <v>13.99</v>
      </c>
      <c r="I18" t="str">
        <f t="shared" si="0"/>
        <v>Prodotto finito</v>
      </c>
      <c r="J18" t="str">
        <f t="shared" si="1"/>
        <v>Componente aquisto o assemblato</v>
      </c>
      <c r="K18" t="str">
        <f t="shared" si="2"/>
        <v>Missing data</v>
      </c>
      <c r="L18" t="str">
        <f t="shared" si="3"/>
        <v>No size</v>
      </c>
      <c r="M18" t="str" cm="1">
        <f t="array" ref="M18">_xlfn.IFS(AND(G18&gt;=0,G18&lt;=500), "C", AND(G18&gt;500,G18&lt;=1500), "B", G18&gt;1500, "A")</f>
        <v>C</v>
      </c>
      <c r="O18" s="5" t="s">
        <v>32</v>
      </c>
      <c r="P18" s="5">
        <v>52</v>
      </c>
      <c r="Q18" s="5">
        <f t="shared" si="5"/>
        <v>2</v>
      </c>
    </row>
    <row r="19" spans="1:17" x14ac:dyDescent="0.25">
      <c r="A19">
        <v>116</v>
      </c>
      <c r="B19" t="s">
        <v>61</v>
      </c>
      <c r="C19" t="s">
        <v>62</v>
      </c>
      <c r="D19" t="s">
        <v>28</v>
      </c>
      <c r="E19">
        <v>0</v>
      </c>
      <c r="F19" t="s">
        <v>19</v>
      </c>
      <c r="G19" s="4">
        <v>0</v>
      </c>
      <c r="I19" t="str">
        <f t="shared" si="0"/>
        <v>Componente aquisto o assemblato</v>
      </c>
      <c r="J19" t="str">
        <f t="shared" si="1"/>
        <v>Componente aquisto o assemblato</v>
      </c>
      <c r="K19" t="str">
        <f t="shared" si="2"/>
        <v>Missing data</v>
      </c>
      <c r="L19" t="str">
        <f t="shared" si="3"/>
        <v>No size</v>
      </c>
      <c r="M19" t="str" cm="1">
        <f t="array" ref="M19">_xlfn.IFS(AND(G19&gt;=0,G19&lt;=500), "C", AND(G19&gt;500,G19&lt;=1500), "B", G19&gt;1500, "A")</f>
        <v>C</v>
      </c>
      <c r="O19" s="5" t="s">
        <v>32</v>
      </c>
      <c r="P19" s="5">
        <v>44</v>
      </c>
      <c r="Q19" s="5">
        <f t="shared" si="5"/>
        <v>2</v>
      </c>
    </row>
    <row r="20" spans="1:17" x14ac:dyDescent="0.25">
      <c r="A20">
        <v>157</v>
      </c>
      <c r="B20" t="s">
        <v>63</v>
      </c>
      <c r="C20" t="s">
        <v>64</v>
      </c>
      <c r="D20" t="s">
        <v>28</v>
      </c>
      <c r="E20">
        <v>0</v>
      </c>
      <c r="F20" t="s">
        <v>19</v>
      </c>
      <c r="G20" s="4">
        <v>0</v>
      </c>
      <c r="I20" t="str">
        <f t="shared" si="0"/>
        <v>Componente aquisto o assemblato</v>
      </c>
      <c r="J20" t="str">
        <f t="shared" si="1"/>
        <v>Componente aquisto o assemblato</v>
      </c>
      <c r="K20" t="str">
        <f t="shared" si="2"/>
        <v>Missing data</v>
      </c>
      <c r="L20" t="str">
        <f t="shared" si="3"/>
        <v>No size</v>
      </c>
      <c r="M20" t="str" cm="1">
        <f t="array" ref="M20">_xlfn.IFS(AND(G20&gt;=0,G20&lt;=500), "C", AND(G20&gt;500,G20&lt;=1500), "B", G20&gt;1500, "A")</f>
        <v>C</v>
      </c>
      <c r="O20" s="5" t="s">
        <v>11</v>
      </c>
      <c r="P20" s="5">
        <v>42</v>
      </c>
      <c r="Q20" s="5">
        <f t="shared" si="5"/>
        <v>1</v>
      </c>
    </row>
    <row r="21" spans="1:17" x14ac:dyDescent="0.25">
      <c r="A21">
        <v>568</v>
      </c>
      <c r="B21" t="s">
        <v>65</v>
      </c>
      <c r="C21" t="s">
        <v>66</v>
      </c>
      <c r="D21" t="s">
        <v>67</v>
      </c>
      <c r="E21">
        <v>1</v>
      </c>
      <c r="F21" t="s">
        <v>15</v>
      </c>
      <c r="G21" s="4">
        <v>742.35</v>
      </c>
      <c r="H21">
        <v>44</v>
      </c>
      <c r="I21" t="str">
        <f t="shared" si="0"/>
        <v>Prodotto finito</v>
      </c>
      <c r="J21" t="str">
        <f t="shared" si="1"/>
        <v>Prodotto finito, color: Yellow</v>
      </c>
      <c r="K21" t="str">
        <f t="shared" si="2"/>
        <v>Ok</v>
      </c>
      <c r="L21" t="str">
        <f t="shared" si="3"/>
        <v>Ok</v>
      </c>
      <c r="M21" t="str" cm="1">
        <f t="array" ref="M21">_xlfn.IFS(AND(G21&gt;=0,G21&lt;=500), "C", AND(G21&gt;500,G21&lt;=1500), "B", G21&gt;1500, "A")</f>
        <v>B</v>
      </c>
      <c r="N21" s="3"/>
      <c r="O21" s="5" t="s">
        <v>46</v>
      </c>
      <c r="P21" s="5" t="str">
        <f>""</f>
        <v/>
      </c>
      <c r="Q21" s="5">
        <f t="shared" si="5"/>
        <v>4</v>
      </c>
    </row>
    <row r="22" spans="1:17" x14ac:dyDescent="0.25">
      <c r="A22">
        <v>180</v>
      </c>
      <c r="B22" t="s">
        <v>68</v>
      </c>
      <c r="C22" t="s">
        <v>69</v>
      </c>
      <c r="D22" t="s">
        <v>28</v>
      </c>
      <c r="E22">
        <v>0</v>
      </c>
      <c r="F22" t="s">
        <v>19</v>
      </c>
      <c r="G22" s="4">
        <v>0</v>
      </c>
      <c r="I22" t="str">
        <f t="shared" si="0"/>
        <v>Componente aquisto o assemblato</v>
      </c>
      <c r="J22" t="str">
        <f t="shared" si="1"/>
        <v>Componente aquisto o assemblato</v>
      </c>
      <c r="K22" t="str">
        <f t="shared" si="2"/>
        <v>Missing data</v>
      </c>
      <c r="L22" t="str">
        <f t="shared" si="3"/>
        <v>No size</v>
      </c>
      <c r="M22" t="str" cm="1">
        <f t="array" ref="M22">_xlfn.IFS(AND(G22&gt;=0,G22&lt;=500), "C", AND(G22&gt;500,G22&lt;=1500), "B", G22&gt;1500, "A")</f>
        <v>C</v>
      </c>
      <c r="O22" s="5" t="s">
        <v>11</v>
      </c>
      <c r="P22" s="5">
        <v>46</v>
      </c>
      <c r="Q22" s="5">
        <f t="shared" si="5"/>
        <v>1</v>
      </c>
    </row>
    <row r="23" spans="1:17" x14ac:dyDescent="0.25">
      <c r="A23">
        <v>592</v>
      </c>
      <c r="B23" t="s">
        <v>70</v>
      </c>
      <c r="C23" t="s">
        <v>71</v>
      </c>
      <c r="D23" t="s">
        <v>72</v>
      </c>
      <c r="E23">
        <v>1</v>
      </c>
      <c r="F23" t="s">
        <v>46</v>
      </c>
      <c r="G23" s="4">
        <v>564.99</v>
      </c>
      <c r="H23">
        <v>42</v>
      </c>
      <c r="I23" t="str">
        <f t="shared" si="0"/>
        <v>Prodotto finito</v>
      </c>
      <c r="J23" t="str">
        <f t="shared" si="1"/>
        <v>Prodotto finito, color: Silver</v>
      </c>
      <c r="K23" t="str">
        <f t="shared" si="2"/>
        <v>Ok</v>
      </c>
      <c r="L23" t="str">
        <f t="shared" si="3"/>
        <v>Ok</v>
      </c>
      <c r="M23" t="str" cm="1">
        <f t="array" ref="M23">_xlfn.IFS(AND(G23&gt;=0,G23&lt;=500), "C", AND(G23&gt;500,G23&lt;=1500), "B", G23&gt;1500, "A")</f>
        <v>B</v>
      </c>
      <c r="O23" s="5" t="s">
        <v>15</v>
      </c>
      <c r="P23" s="5">
        <v>44</v>
      </c>
      <c r="Q23" s="5">
        <f t="shared" si="5"/>
        <v>1</v>
      </c>
    </row>
    <row r="24" spans="1:17" x14ac:dyDescent="0.25">
      <c r="A24">
        <v>17</v>
      </c>
      <c r="B24" t="s">
        <v>73</v>
      </c>
      <c r="C24" t="s">
        <v>74</v>
      </c>
      <c r="D24" t="s">
        <v>28</v>
      </c>
      <c r="E24">
        <v>0</v>
      </c>
      <c r="F24" t="s">
        <v>19</v>
      </c>
      <c r="G24" s="4">
        <v>0</v>
      </c>
      <c r="I24" t="str">
        <f t="shared" si="0"/>
        <v>Componente aquisto o assemblato</v>
      </c>
      <c r="J24" t="str">
        <f t="shared" si="1"/>
        <v>Componente aquisto o assemblato</v>
      </c>
      <c r="K24" t="str">
        <f t="shared" si="2"/>
        <v>Missing data</v>
      </c>
      <c r="L24" t="str">
        <f t="shared" si="3"/>
        <v>No size</v>
      </c>
      <c r="M24" t="str" cm="1">
        <f t="array" ref="M24">_xlfn.IFS(AND(G24&gt;=0,G24&lt;=500), "C", AND(G24&gt;500,G24&lt;=1500), "B", G24&gt;1500, "A")</f>
        <v>C</v>
      </c>
      <c r="O24" s="5" t="s">
        <v>46</v>
      </c>
      <c r="P24" s="5">
        <v>42</v>
      </c>
      <c r="Q24" s="5">
        <f t="shared" si="5"/>
        <v>1</v>
      </c>
    </row>
    <row r="25" spans="1:17" x14ac:dyDescent="0.25">
      <c r="A25">
        <v>167</v>
      </c>
      <c r="B25" t="s">
        <v>75</v>
      </c>
      <c r="C25" t="s">
        <v>76</v>
      </c>
      <c r="D25" t="s">
        <v>28</v>
      </c>
      <c r="E25">
        <v>0</v>
      </c>
      <c r="F25" t="s">
        <v>19</v>
      </c>
      <c r="G25" s="4">
        <v>0</v>
      </c>
      <c r="I25" t="str">
        <f t="shared" si="0"/>
        <v>Componente aquisto o assemblato</v>
      </c>
      <c r="J25" t="str">
        <f t="shared" si="1"/>
        <v>Componente aquisto o assemblato</v>
      </c>
      <c r="K25" t="str">
        <f t="shared" si="2"/>
        <v>Missing data</v>
      </c>
      <c r="L25" t="str">
        <f t="shared" si="3"/>
        <v>No size</v>
      </c>
      <c r="M25" t="str" cm="1">
        <f t="array" ref="M25">_xlfn.IFS(AND(G25&gt;=0,G25&lt;=500), "C", AND(G25&gt;500,G25&lt;=1500), "B", G25&gt;1500, "A")</f>
        <v>C</v>
      </c>
      <c r="O25" s="5" t="s">
        <v>11</v>
      </c>
      <c r="P25" s="5">
        <v>60</v>
      </c>
      <c r="Q25" s="5">
        <f t="shared" si="5"/>
        <v>1</v>
      </c>
    </row>
    <row r="26" spans="1:17" x14ac:dyDescent="0.25">
      <c r="A26">
        <v>537</v>
      </c>
      <c r="B26" t="s">
        <v>77</v>
      </c>
      <c r="C26" t="s">
        <v>78</v>
      </c>
      <c r="D26" t="s">
        <v>79</v>
      </c>
      <c r="E26">
        <v>1</v>
      </c>
      <c r="F26" t="s">
        <v>19</v>
      </c>
      <c r="G26" s="4">
        <v>35</v>
      </c>
      <c r="I26" t="str">
        <f t="shared" si="0"/>
        <v>Prodotto finito</v>
      </c>
      <c r="J26" t="str">
        <f t="shared" si="1"/>
        <v>Componente aquisto o assemblato</v>
      </c>
      <c r="K26" t="str">
        <f t="shared" si="2"/>
        <v>Missing data</v>
      </c>
      <c r="L26" t="str">
        <f t="shared" si="3"/>
        <v>No size</v>
      </c>
      <c r="M26" t="str" cm="1">
        <f t="array" ref="M26">_xlfn.IFS(AND(G26&gt;=0,G26&lt;=500), "C", AND(G26&gt;500,G26&lt;=1500), "B", G26&gt;1500, "A")</f>
        <v>C</v>
      </c>
      <c r="O26" s="5" t="s">
        <v>32</v>
      </c>
      <c r="P26" s="5">
        <v>58</v>
      </c>
      <c r="Q26" s="5">
        <f t="shared" si="5"/>
        <v>2</v>
      </c>
    </row>
    <row r="27" spans="1:17" x14ac:dyDescent="0.25">
      <c r="A27">
        <v>334</v>
      </c>
      <c r="B27" t="s">
        <v>80</v>
      </c>
      <c r="C27" t="s">
        <v>81</v>
      </c>
      <c r="D27" t="s">
        <v>82</v>
      </c>
      <c r="E27">
        <v>1</v>
      </c>
      <c r="F27" t="s">
        <v>11</v>
      </c>
      <c r="G27" s="4">
        <v>699.1</v>
      </c>
      <c r="H27">
        <v>60</v>
      </c>
      <c r="I27" t="str">
        <f t="shared" si="0"/>
        <v>Prodotto finito</v>
      </c>
      <c r="J27" t="str">
        <f t="shared" si="1"/>
        <v>Prodotto finito, color: Black</v>
      </c>
      <c r="K27" t="str">
        <f t="shared" si="2"/>
        <v>Ok</v>
      </c>
      <c r="L27" t="str">
        <f t="shared" si="3"/>
        <v>Ok</v>
      </c>
      <c r="M27" t="str" cm="1">
        <f t="array" ref="M27">_xlfn.IFS(AND(G27&gt;=0,G27&lt;=500), "C", AND(G27&gt;500,G27&lt;=1500), "B", G27&gt;1500, "A")</f>
        <v>B</v>
      </c>
      <c r="O27" s="5" t="s">
        <v>11</v>
      </c>
      <c r="P27" s="5" t="s">
        <v>100</v>
      </c>
      <c r="Q27" s="5">
        <f t="shared" si="5"/>
        <v>2</v>
      </c>
    </row>
    <row r="28" spans="1:17" x14ac:dyDescent="0.25">
      <c r="A28">
        <v>182</v>
      </c>
      <c r="B28" t="s">
        <v>83</v>
      </c>
      <c r="C28" t="s">
        <v>84</v>
      </c>
      <c r="D28" t="s">
        <v>28</v>
      </c>
      <c r="E28">
        <v>0</v>
      </c>
      <c r="F28" t="s">
        <v>19</v>
      </c>
      <c r="G28" s="4">
        <v>0</v>
      </c>
      <c r="I28" t="str">
        <f t="shared" si="0"/>
        <v>Componente aquisto o assemblato</v>
      </c>
      <c r="J28" t="str">
        <f t="shared" si="1"/>
        <v>Componente aquisto o assemblato</v>
      </c>
      <c r="K28" t="str">
        <f t="shared" si="2"/>
        <v>Missing data</v>
      </c>
      <c r="L28" t="str">
        <f t="shared" si="3"/>
        <v>No size</v>
      </c>
      <c r="M28" t="str" cm="1">
        <f t="array" ref="M28">_xlfn.IFS(AND(G28&gt;=0,G28&lt;=500), "C", AND(G28&gt;500,G28&lt;=1500), "B", G28&gt;1500, "A")</f>
        <v>C</v>
      </c>
      <c r="O28" s="5" t="s">
        <v>15</v>
      </c>
      <c r="P28" s="5">
        <v>46</v>
      </c>
      <c r="Q28" s="5">
        <f t="shared" si="5"/>
        <v>1</v>
      </c>
    </row>
    <row r="29" spans="1:17" x14ac:dyDescent="0.25">
      <c r="A29">
        <v>9</v>
      </c>
      <c r="B29" t="s">
        <v>85</v>
      </c>
      <c r="C29" t="s">
        <v>86</v>
      </c>
      <c r="D29" t="s">
        <v>28</v>
      </c>
      <c r="E29">
        <v>0</v>
      </c>
      <c r="F29" t="s">
        <v>46</v>
      </c>
      <c r="G29" s="4">
        <v>0</v>
      </c>
      <c r="I29" t="str">
        <f t="shared" si="0"/>
        <v>Componente aquisto o assemblato</v>
      </c>
      <c r="J29" t="str">
        <f t="shared" si="1"/>
        <v>Componente aquisto o assemblato</v>
      </c>
      <c r="K29" t="str">
        <f t="shared" si="2"/>
        <v>Missing data</v>
      </c>
      <c r="L29" t="str">
        <f t="shared" si="3"/>
        <v>No size</v>
      </c>
      <c r="M29" t="str" cm="1">
        <f t="array" ref="M29">_xlfn.IFS(AND(G29&gt;=0,G29&lt;=500), "C", AND(G29&gt;500,G29&lt;=1500), "B", G29&gt;1500, "A")</f>
        <v>C</v>
      </c>
      <c r="O29" s="5" t="s">
        <v>46</v>
      </c>
      <c r="P29" s="5">
        <v>40</v>
      </c>
      <c r="Q29" s="5">
        <f t="shared" si="5"/>
        <v>1</v>
      </c>
    </row>
    <row r="30" spans="1:17" x14ac:dyDescent="0.25">
      <c r="A30">
        <v>372</v>
      </c>
      <c r="B30" t="s">
        <v>87</v>
      </c>
      <c r="C30" t="s">
        <v>88</v>
      </c>
      <c r="D30" t="s">
        <v>10</v>
      </c>
      <c r="E30">
        <v>1</v>
      </c>
      <c r="F30" t="s">
        <v>32</v>
      </c>
      <c r="G30" s="4">
        <v>2443.35</v>
      </c>
      <c r="H30">
        <v>58</v>
      </c>
      <c r="I30" t="str">
        <f t="shared" si="0"/>
        <v>Prodotto finito</v>
      </c>
      <c r="J30" t="str">
        <f t="shared" si="1"/>
        <v>Prodotto finito, color: Red</v>
      </c>
      <c r="K30" t="str">
        <f t="shared" si="2"/>
        <v>Ok</v>
      </c>
      <c r="L30" t="str">
        <f t="shared" si="3"/>
        <v>Ok</v>
      </c>
      <c r="M30" t="str" cm="1">
        <f t="array" ref="M30">_xlfn.IFS(AND(G30&gt;=0,G30&lt;=500), "C", AND(G30&gt;500,G30&lt;=1500), "B", G30&gt;1500, "A")</f>
        <v>A</v>
      </c>
      <c r="O30" s="5" t="s">
        <v>32</v>
      </c>
      <c r="P30" s="5">
        <v>62</v>
      </c>
      <c r="Q30" s="5">
        <f t="shared" si="5"/>
        <v>1</v>
      </c>
    </row>
    <row r="31" spans="1:17" x14ac:dyDescent="0.25">
      <c r="A31">
        <v>449</v>
      </c>
      <c r="B31" t="s">
        <v>89</v>
      </c>
      <c r="C31" t="s">
        <v>90</v>
      </c>
      <c r="D31" t="s">
        <v>91</v>
      </c>
      <c r="E31">
        <v>1</v>
      </c>
      <c r="F31" t="s">
        <v>19</v>
      </c>
      <c r="G31" s="4">
        <v>24.99</v>
      </c>
      <c r="I31" t="str">
        <f t="shared" si="0"/>
        <v>Prodotto finito</v>
      </c>
      <c r="J31" t="str">
        <f t="shared" si="1"/>
        <v>Componente aquisto o assemblato</v>
      </c>
      <c r="K31" t="str">
        <f t="shared" si="2"/>
        <v>Missing data</v>
      </c>
      <c r="L31" t="str">
        <f t="shared" si="3"/>
        <v>No size</v>
      </c>
      <c r="M31" t="str" cm="1">
        <f t="array" ref="M31">_xlfn.IFS(AND(G31&gt;=0,G31&lt;=500), "C", AND(G31&gt;500,G31&lt;=1500), "B", G31&gt;1500, "A")</f>
        <v>C</v>
      </c>
      <c r="O31" s="5" t="s">
        <v>11</v>
      </c>
      <c r="P31" s="5">
        <v>38</v>
      </c>
      <c r="Q31" s="5">
        <f t="shared" si="5"/>
        <v>1</v>
      </c>
    </row>
    <row r="32" spans="1:17" x14ac:dyDescent="0.25">
      <c r="A32">
        <v>479</v>
      </c>
      <c r="B32" t="s">
        <v>92</v>
      </c>
      <c r="C32" t="s">
        <v>93</v>
      </c>
      <c r="D32" t="s">
        <v>94</v>
      </c>
      <c r="E32">
        <v>1</v>
      </c>
      <c r="F32" t="s">
        <v>19</v>
      </c>
      <c r="G32" s="4">
        <v>8.99</v>
      </c>
      <c r="I32" t="str">
        <f t="shared" si="0"/>
        <v>Prodotto finito</v>
      </c>
      <c r="J32" t="str">
        <f t="shared" si="1"/>
        <v>Componente aquisto o assemblato</v>
      </c>
      <c r="K32" t="str">
        <f t="shared" si="2"/>
        <v>Missing data</v>
      </c>
      <c r="L32" t="str">
        <f t="shared" si="3"/>
        <v>No size</v>
      </c>
      <c r="M32" t="str" cm="1">
        <f t="array" ref="M32">_xlfn.IFS(AND(G32&gt;=0,G32&lt;=500), "C", AND(G32&gt;500,G32&lt;=1500), "B", G32&gt;1500, "A")</f>
        <v>C</v>
      </c>
    </row>
    <row r="33" spans="1:13" x14ac:dyDescent="0.25">
      <c r="A33">
        <v>79</v>
      </c>
      <c r="B33" t="s">
        <v>95</v>
      </c>
      <c r="C33" t="s">
        <v>96</v>
      </c>
      <c r="D33" t="s">
        <v>28</v>
      </c>
      <c r="E33">
        <v>0</v>
      </c>
      <c r="F33" t="s">
        <v>19</v>
      </c>
      <c r="G33" s="4">
        <v>0</v>
      </c>
      <c r="I33" t="str">
        <f t="shared" si="0"/>
        <v>Componente aquisto o assemblato</v>
      </c>
      <c r="J33" t="str">
        <f t="shared" si="1"/>
        <v>Componente aquisto o assemblato</v>
      </c>
      <c r="K33" t="str">
        <f t="shared" si="2"/>
        <v>Missing data</v>
      </c>
      <c r="L33" t="str">
        <f t="shared" si="3"/>
        <v>No size</v>
      </c>
      <c r="M33" t="str" cm="1">
        <f t="array" ref="M33">_xlfn.IFS(AND(G33&gt;=0,G33&lt;=500), "C", AND(G33&gt;500,G33&lt;=1500), "B", G33&gt;1500, "A")</f>
        <v>C</v>
      </c>
    </row>
    <row r="34" spans="1:13" x14ac:dyDescent="0.25">
      <c r="A34">
        <v>467</v>
      </c>
      <c r="B34" t="s">
        <v>97</v>
      </c>
      <c r="C34" t="s">
        <v>98</v>
      </c>
      <c r="D34" t="s">
        <v>99</v>
      </c>
      <c r="E34">
        <v>1</v>
      </c>
      <c r="F34" t="s">
        <v>11</v>
      </c>
      <c r="G34" s="4">
        <v>24.49</v>
      </c>
      <c r="H34" t="s">
        <v>100</v>
      </c>
      <c r="I34" t="str">
        <f t="shared" si="0"/>
        <v>Prodotto finito</v>
      </c>
      <c r="J34" t="str">
        <f t="shared" si="1"/>
        <v>Prodotto finito, color: Black</v>
      </c>
      <c r="K34" t="str">
        <f t="shared" si="2"/>
        <v>Ok</v>
      </c>
      <c r="L34" t="str">
        <f t="shared" si="3"/>
        <v>Ok</v>
      </c>
      <c r="M34" t="str" cm="1">
        <f t="array" ref="M34">_xlfn.IFS(AND(G34&gt;=0,G34&lt;=500), "C", AND(G34&gt;500,G34&lt;=1500), "B", G34&gt;1500, "A")</f>
        <v>C</v>
      </c>
    </row>
    <row r="35" spans="1:13" x14ac:dyDescent="0.25">
      <c r="A35">
        <v>77</v>
      </c>
      <c r="B35" t="s">
        <v>101</v>
      </c>
      <c r="C35" t="s">
        <v>102</v>
      </c>
      <c r="D35" t="s">
        <v>28</v>
      </c>
      <c r="E35">
        <v>0</v>
      </c>
      <c r="F35" t="s">
        <v>19</v>
      </c>
      <c r="G35" s="4">
        <v>0</v>
      </c>
      <c r="I35" t="str">
        <f t="shared" si="0"/>
        <v>Componente aquisto o assemblato</v>
      </c>
      <c r="J35" t="str">
        <f t="shared" si="1"/>
        <v>Componente aquisto o assemblato</v>
      </c>
      <c r="K35" t="str">
        <f t="shared" si="2"/>
        <v>Missing data</v>
      </c>
      <c r="L35" t="str">
        <f t="shared" si="3"/>
        <v>No size</v>
      </c>
      <c r="M35" t="str" cm="1">
        <f t="array" ref="M35">_xlfn.IFS(AND(G35&gt;=0,G35&lt;=500), "C", AND(G35&gt;500,G35&lt;=1500), "B", G35&gt;1500, "A")</f>
        <v>C</v>
      </c>
    </row>
    <row r="36" spans="1:13" x14ac:dyDescent="0.25">
      <c r="A36">
        <v>561</v>
      </c>
      <c r="B36" t="s">
        <v>103</v>
      </c>
      <c r="C36" t="s">
        <v>104</v>
      </c>
      <c r="D36" t="s">
        <v>105</v>
      </c>
      <c r="E36">
        <v>1</v>
      </c>
      <c r="F36" t="s">
        <v>15</v>
      </c>
      <c r="G36" s="4">
        <v>2384.0700000000002</v>
      </c>
      <c r="H36">
        <v>46</v>
      </c>
      <c r="I36" t="str">
        <f t="shared" si="0"/>
        <v>Prodotto finito</v>
      </c>
      <c r="J36" t="str">
        <f t="shared" si="1"/>
        <v>Prodotto finito, color: Yellow</v>
      </c>
      <c r="K36" t="str">
        <f t="shared" si="2"/>
        <v>Ok</v>
      </c>
      <c r="L36" t="str">
        <f t="shared" si="3"/>
        <v>Ok</v>
      </c>
      <c r="M36" t="str" cm="1">
        <f t="array" ref="M36">_xlfn.IFS(AND(G36&gt;=0,G36&lt;=500), "C", AND(G36&gt;500,G36&lt;=1500), "B", G36&gt;1500, "A")</f>
        <v>A</v>
      </c>
    </row>
    <row r="37" spans="1:13" x14ac:dyDescent="0.25">
      <c r="A37">
        <v>43</v>
      </c>
      <c r="B37" t="s">
        <v>106</v>
      </c>
      <c r="C37" t="s">
        <v>107</v>
      </c>
      <c r="D37" t="s">
        <v>28</v>
      </c>
      <c r="E37">
        <v>0</v>
      </c>
      <c r="F37" t="s">
        <v>19</v>
      </c>
      <c r="G37" s="4">
        <v>0</v>
      </c>
      <c r="I37" t="str">
        <f t="shared" si="0"/>
        <v>Componente aquisto o assemblato</v>
      </c>
      <c r="J37" t="str">
        <f t="shared" si="1"/>
        <v>Componente aquisto o assemblato</v>
      </c>
      <c r="K37" t="str">
        <f t="shared" si="2"/>
        <v>Missing data</v>
      </c>
      <c r="L37" t="str">
        <f t="shared" si="3"/>
        <v>No size</v>
      </c>
      <c r="M37" t="str" cm="1">
        <f t="array" ref="M37">_xlfn.IFS(AND(G37&gt;=0,G37&lt;=500), "C", AND(G37&gt;500,G37&lt;=1500), "B", G37&gt;1500, "A")</f>
        <v>C</v>
      </c>
    </row>
    <row r="38" spans="1:13" x14ac:dyDescent="0.25">
      <c r="A38">
        <v>32</v>
      </c>
      <c r="B38" t="s">
        <v>108</v>
      </c>
      <c r="C38" t="s">
        <v>109</v>
      </c>
      <c r="D38" t="s">
        <v>28</v>
      </c>
      <c r="E38">
        <v>0</v>
      </c>
      <c r="F38" t="s">
        <v>46</v>
      </c>
      <c r="G38" s="4">
        <v>0</v>
      </c>
      <c r="I38" t="str">
        <f t="shared" si="0"/>
        <v>Componente aquisto o assemblato</v>
      </c>
      <c r="J38" t="str">
        <f t="shared" si="1"/>
        <v>Componente aquisto o assemblato</v>
      </c>
      <c r="K38" t="str">
        <f t="shared" si="2"/>
        <v>Missing data</v>
      </c>
      <c r="L38" t="str">
        <f t="shared" si="3"/>
        <v>No size</v>
      </c>
      <c r="M38" t="str" cm="1">
        <f t="array" ref="M38">_xlfn.IFS(AND(G38&gt;=0,G38&lt;=500), "C", AND(G38&gt;500,G38&lt;=1500), "B", G38&gt;1500, "A")</f>
        <v>C</v>
      </c>
    </row>
    <row r="39" spans="1:13" x14ac:dyDescent="0.25">
      <c r="A39">
        <v>591</v>
      </c>
      <c r="B39" t="s">
        <v>110</v>
      </c>
      <c r="C39" t="s">
        <v>111</v>
      </c>
      <c r="D39" t="s">
        <v>72</v>
      </c>
      <c r="E39">
        <v>1</v>
      </c>
      <c r="F39" t="s">
        <v>46</v>
      </c>
      <c r="G39" s="4">
        <v>564.99</v>
      </c>
      <c r="H39">
        <v>40</v>
      </c>
      <c r="I39" t="str">
        <f t="shared" si="0"/>
        <v>Prodotto finito</v>
      </c>
      <c r="J39" t="str">
        <f t="shared" si="1"/>
        <v>Prodotto finito, color: Silver</v>
      </c>
      <c r="K39" t="str">
        <f t="shared" si="2"/>
        <v>Ok</v>
      </c>
      <c r="L39" t="str">
        <f t="shared" si="3"/>
        <v>Ok</v>
      </c>
      <c r="M39" t="str" cm="1">
        <f t="array" ref="M39">_xlfn.IFS(AND(G39&gt;=0,G39&lt;=500), "C", AND(G39&gt;500,G39&lt;=1500), "B", G39&gt;1500, "A")</f>
        <v>B</v>
      </c>
    </row>
    <row r="40" spans="1:13" x14ac:dyDescent="0.25">
      <c r="A40">
        <v>370</v>
      </c>
      <c r="B40" t="s">
        <v>112</v>
      </c>
      <c r="C40" t="s">
        <v>113</v>
      </c>
      <c r="D40" t="s">
        <v>114</v>
      </c>
      <c r="E40">
        <v>1</v>
      </c>
      <c r="F40" t="s">
        <v>32</v>
      </c>
      <c r="G40" s="4">
        <v>2443.35</v>
      </c>
      <c r="H40">
        <v>52</v>
      </c>
      <c r="I40" t="str">
        <f t="shared" si="0"/>
        <v>Prodotto finito</v>
      </c>
      <c r="J40" t="str">
        <f t="shared" si="1"/>
        <v>Prodotto finito, color: Red</v>
      </c>
      <c r="K40" t="str">
        <f t="shared" si="2"/>
        <v>Ok</v>
      </c>
      <c r="L40" t="str">
        <f t="shared" si="3"/>
        <v>Ok</v>
      </c>
      <c r="M40" t="str" cm="1">
        <f t="array" ref="M40">_xlfn.IFS(AND(G40&gt;=0,G40&lt;=500), "C", AND(G40&gt;500,G40&lt;=1500), "B", G40&gt;1500, "A")</f>
        <v>A</v>
      </c>
    </row>
    <row r="41" spans="1:13" x14ac:dyDescent="0.25">
      <c r="A41">
        <v>476</v>
      </c>
      <c r="B41" t="s">
        <v>115</v>
      </c>
      <c r="C41" t="s">
        <v>116</v>
      </c>
      <c r="D41" t="s">
        <v>117</v>
      </c>
      <c r="E41">
        <v>1</v>
      </c>
      <c r="F41" t="s">
        <v>11</v>
      </c>
      <c r="G41" s="4">
        <v>69.989999999999995</v>
      </c>
      <c r="H41" t="s">
        <v>100</v>
      </c>
      <c r="I41" t="str">
        <f t="shared" si="0"/>
        <v>Prodotto finito</v>
      </c>
      <c r="J41" t="str">
        <f t="shared" si="1"/>
        <v>Prodotto finito, color: Black</v>
      </c>
      <c r="K41" t="str">
        <f t="shared" si="2"/>
        <v>Ok</v>
      </c>
      <c r="L41" t="str">
        <f t="shared" si="3"/>
        <v>Ok</v>
      </c>
      <c r="M41" t="str" cm="1">
        <f t="array" ref="M41">_xlfn.IFS(AND(G41&gt;=0,G41&lt;=500), "C", AND(G41&gt;500,G41&lt;=1500), "B", G41&gt;1500, "A")</f>
        <v>C</v>
      </c>
    </row>
    <row r="42" spans="1:13" x14ac:dyDescent="0.25">
      <c r="A42">
        <v>158</v>
      </c>
      <c r="B42" t="s">
        <v>118</v>
      </c>
      <c r="C42" t="s">
        <v>119</v>
      </c>
      <c r="D42" t="s">
        <v>28</v>
      </c>
      <c r="E42">
        <v>0</v>
      </c>
      <c r="F42" t="s">
        <v>19</v>
      </c>
      <c r="G42" s="4">
        <v>0</v>
      </c>
      <c r="I42" t="str">
        <f t="shared" si="0"/>
        <v>Componente aquisto o assemblato</v>
      </c>
      <c r="J42" t="str">
        <f t="shared" si="1"/>
        <v>Componente aquisto o assemblato</v>
      </c>
      <c r="K42" t="str">
        <f t="shared" si="2"/>
        <v>Missing data</v>
      </c>
      <c r="L42" t="str">
        <f t="shared" si="3"/>
        <v>No size</v>
      </c>
      <c r="M42" t="str" cm="1">
        <f t="array" ref="M42">_xlfn.IFS(AND(G42&gt;=0,G42&lt;=500), "C", AND(G42&gt;500,G42&lt;=1500), "B", G42&gt;1500, "A")</f>
        <v>C</v>
      </c>
    </row>
    <row r="43" spans="1:13" x14ac:dyDescent="0.25">
      <c r="A43">
        <v>139</v>
      </c>
      <c r="B43" t="s">
        <v>120</v>
      </c>
      <c r="C43" t="s">
        <v>121</v>
      </c>
      <c r="D43" t="s">
        <v>28</v>
      </c>
      <c r="E43">
        <v>0</v>
      </c>
      <c r="F43" t="s">
        <v>19</v>
      </c>
      <c r="G43" s="4">
        <v>0</v>
      </c>
      <c r="I43" t="str">
        <f t="shared" si="0"/>
        <v>Componente aquisto o assemblato</v>
      </c>
      <c r="J43" t="str">
        <f t="shared" si="1"/>
        <v>Componente aquisto o assemblato</v>
      </c>
      <c r="K43" t="str">
        <f t="shared" si="2"/>
        <v>Missing data</v>
      </c>
      <c r="L43" t="str">
        <f t="shared" si="3"/>
        <v>No size</v>
      </c>
      <c r="M43" t="str" cm="1">
        <f t="array" ref="M43">_xlfn.IFS(AND(G43&gt;=0,G43&lt;=500), "C", AND(G43&gt;500,G43&lt;=1500), "B", G43&gt;1500, "A")</f>
        <v>C</v>
      </c>
    </row>
    <row r="44" spans="1:13" x14ac:dyDescent="0.25">
      <c r="A44">
        <v>186</v>
      </c>
      <c r="B44" t="s">
        <v>122</v>
      </c>
      <c r="C44" t="s">
        <v>123</v>
      </c>
      <c r="D44" t="s">
        <v>28</v>
      </c>
      <c r="E44">
        <v>0</v>
      </c>
      <c r="F44" t="s">
        <v>19</v>
      </c>
      <c r="G44" s="4">
        <v>0</v>
      </c>
      <c r="I44" t="str">
        <f t="shared" si="0"/>
        <v>Componente aquisto o assemblato</v>
      </c>
      <c r="J44" t="str">
        <f t="shared" si="1"/>
        <v>Componente aquisto o assemblato</v>
      </c>
      <c r="K44" t="str">
        <f t="shared" si="2"/>
        <v>Missing data</v>
      </c>
      <c r="L44" t="str">
        <f t="shared" si="3"/>
        <v>No size</v>
      </c>
      <c r="M44" t="str" cm="1">
        <f t="array" ref="M44">_xlfn.IFS(AND(G44&gt;=0,G44&lt;=500), "C", AND(G44&gt;500,G44&lt;=1500), "B", G44&gt;1500, "A")</f>
        <v>C</v>
      </c>
    </row>
    <row r="45" spans="1:13" x14ac:dyDescent="0.25">
      <c r="A45">
        <v>311</v>
      </c>
      <c r="B45" t="s">
        <v>124</v>
      </c>
      <c r="C45" t="s">
        <v>125</v>
      </c>
      <c r="D45" t="s">
        <v>31</v>
      </c>
      <c r="E45">
        <v>1</v>
      </c>
      <c r="F45" t="s">
        <v>32</v>
      </c>
      <c r="G45" s="4">
        <v>3578.27</v>
      </c>
      <c r="H45">
        <v>44</v>
      </c>
      <c r="I45" t="str">
        <f t="shared" si="0"/>
        <v>Prodotto finito</v>
      </c>
      <c r="J45" t="str">
        <f t="shared" si="1"/>
        <v>Prodotto finito, color: Red</v>
      </c>
      <c r="K45" t="str">
        <f t="shared" si="2"/>
        <v>Ok</v>
      </c>
      <c r="L45" t="str">
        <f t="shared" si="3"/>
        <v>Ok</v>
      </c>
      <c r="M45" t="str" cm="1">
        <f t="array" ref="M45">_xlfn.IFS(AND(G45&gt;=0,G45&lt;=500), "C", AND(G45&gt;500,G45&lt;=1500), "B", G45&gt;1500, "A")</f>
        <v>A</v>
      </c>
    </row>
    <row r="46" spans="1:13" x14ac:dyDescent="0.25">
      <c r="A46">
        <v>21</v>
      </c>
      <c r="B46" t="s">
        <v>126</v>
      </c>
      <c r="C46" t="s">
        <v>127</v>
      </c>
      <c r="D46" t="s">
        <v>28</v>
      </c>
      <c r="E46">
        <v>0</v>
      </c>
      <c r="F46" t="s">
        <v>46</v>
      </c>
      <c r="G46" s="4">
        <v>0</v>
      </c>
      <c r="I46" t="str">
        <f t="shared" si="0"/>
        <v>Componente aquisto o assemblato</v>
      </c>
      <c r="J46" t="str">
        <f t="shared" si="1"/>
        <v>Componente aquisto o assemblato</v>
      </c>
      <c r="K46" t="str">
        <f t="shared" si="2"/>
        <v>Missing data</v>
      </c>
      <c r="L46" t="str">
        <f t="shared" si="3"/>
        <v>No size</v>
      </c>
      <c r="M46" t="str" cm="1">
        <f t="array" ref="M46">_xlfn.IFS(AND(G46&gt;=0,G46&lt;=500), "C", AND(G46&gt;500,G46&lt;=1500), "B", G46&gt;1500, "A")</f>
        <v>C</v>
      </c>
    </row>
    <row r="47" spans="1:13" x14ac:dyDescent="0.25">
      <c r="A47">
        <v>277</v>
      </c>
      <c r="B47" t="s">
        <v>128</v>
      </c>
      <c r="C47" t="s">
        <v>129</v>
      </c>
      <c r="D47" t="s">
        <v>130</v>
      </c>
      <c r="E47">
        <v>1</v>
      </c>
      <c r="F47" t="s">
        <v>32</v>
      </c>
      <c r="G47" s="4">
        <v>594.83000000000004</v>
      </c>
      <c r="H47">
        <v>58</v>
      </c>
      <c r="I47" t="str">
        <f t="shared" si="0"/>
        <v>Prodotto finito</v>
      </c>
      <c r="J47" t="str">
        <f t="shared" si="1"/>
        <v>Prodotto finito, color: Red</v>
      </c>
      <c r="K47" t="str">
        <f t="shared" si="2"/>
        <v>Ok</v>
      </c>
      <c r="L47" t="str">
        <f t="shared" si="3"/>
        <v>Ok</v>
      </c>
      <c r="M47" t="str" cm="1">
        <f t="array" ref="M47">_xlfn.IFS(AND(G47&gt;=0,G47&lt;=500), "C", AND(G47&gt;500,G47&lt;=1500), "B", G47&gt;1500, "A")</f>
        <v>B</v>
      </c>
    </row>
    <row r="48" spans="1:13" x14ac:dyDescent="0.25">
      <c r="A48">
        <v>272</v>
      </c>
      <c r="B48" t="s">
        <v>131</v>
      </c>
      <c r="C48" t="s">
        <v>132</v>
      </c>
      <c r="D48" t="s">
        <v>133</v>
      </c>
      <c r="E48">
        <v>1</v>
      </c>
      <c r="F48" t="s">
        <v>32</v>
      </c>
      <c r="G48" s="4">
        <v>306.56</v>
      </c>
      <c r="H48">
        <v>62</v>
      </c>
      <c r="I48" t="str">
        <f t="shared" si="0"/>
        <v>Prodotto finito</v>
      </c>
      <c r="J48" t="str">
        <f t="shared" si="1"/>
        <v>Prodotto finito, color: Red</v>
      </c>
      <c r="K48" t="str">
        <f t="shared" si="2"/>
        <v>Ok</v>
      </c>
      <c r="L48" t="str">
        <f t="shared" si="3"/>
        <v>Ok</v>
      </c>
      <c r="M48" t="str" cm="1">
        <f t="array" ref="M48">_xlfn.IFS(AND(G48&gt;=0,G48&lt;=500), "C", AND(G48&gt;500,G48&lt;=1500), "B", G48&gt;1500, "A")</f>
        <v>C</v>
      </c>
    </row>
    <row r="49" spans="1:13" x14ac:dyDescent="0.25">
      <c r="A49">
        <v>306</v>
      </c>
      <c r="B49" t="s">
        <v>134</v>
      </c>
      <c r="C49" t="s">
        <v>135</v>
      </c>
      <c r="D49" t="s">
        <v>136</v>
      </c>
      <c r="E49">
        <v>1</v>
      </c>
      <c r="F49" t="s">
        <v>11</v>
      </c>
      <c r="G49" s="4">
        <v>1349.6</v>
      </c>
      <c r="H49">
        <v>38</v>
      </c>
      <c r="I49" t="str">
        <f t="shared" si="0"/>
        <v>Prodotto finito</v>
      </c>
      <c r="J49" t="str">
        <f t="shared" si="1"/>
        <v>Prodotto finito, color: Black</v>
      </c>
      <c r="K49" t="str">
        <f t="shared" si="2"/>
        <v>Ok</v>
      </c>
      <c r="L49" t="str">
        <f t="shared" si="3"/>
        <v>Ok</v>
      </c>
      <c r="M49" t="str" cm="1">
        <f t="array" ref="M49">_xlfn.IFS(AND(G49&gt;=0,G49&lt;=500), "C", AND(G49&gt;500,G49&lt;=1500), "B", G49&gt;1500, "A")</f>
        <v>B</v>
      </c>
    </row>
    <row r="50" spans="1:13" x14ac:dyDescent="0.25">
      <c r="A50">
        <v>483</v>
      </c>
      <c r="B50" t="s">
        <v>137</v>
      </c>
      <c r="C50" t="s">
        <v>138</v>
      </c>
      <c r="D50" t="s">
        <v>139</v>
      </c>
      <c r="E50">
        <v>1</v>
      </c>
      <c r="F50" t="s">
        <v>19</v>
      </c>
      <c r="G50" s="4">
        <v>120</v>
      </c>
      <c r="I50" t="str">
        <f t="shared" si="0"/>
        <v>Prodotto finito</v>
      </c>
      <c r="J50" t="str">
        <f t="shared" si="1"/>
        <v>Componente aquisto o assemblato</v>
      </c>
      <c r="K50" t="str">
        <f t="shared" si="2"/>
        <v>Missing data</v>
      </c>
      <c r="L50" t="str">
        <f t="shared" si="3"/>
        <v>No size</v>
      </c>
      <c r="M50" t="str" cm="1">
        <f t="array" ref="M50">_xlfn.IFS(AND(G50&gt;=0,G50&lt;=500), "C", AND(G50&gt;500,G50&lt;=1500), "B", G50&gt;1500, "A")</f>
        <v>C</v>
      </c>
    </row>
    <row r="51" spans="1:13" x14ac:dyDescent="0.25">
      <c r="A51">
        <v>68</v>
      </c>
      <c r="B51" t="s">
        <v>140</v>
      </c>
      <c r="C51" t="s">
        <v>141</v>
      </c>
      <c r="D51" t="s">
        <v>28</v>
      </c>
      <c r="E51">
        <v>0</v>
      </c>
      <c r="F51" t="s">
        <v>19</v>
      </c>
      <c r="G51" s="4">
        <v>0</v>
      </c>
      <c r="I51" t="str">
        <f t="shared" si="0"/>
        <v>Componente aquisto o assemblato</v>
      </c>
      <c r="J51" t="str">
        <f t="shared" si="1"/>
        <v>Componente aquisto o assemblato</v>
      </c>
      <c r="K51" t="str">
        <f t="shared" si="2"/>
        <v>Missing data</v>
      </c>
      <c r="L51" t="str">
        <f t="shared" si="3"/>
        <v>No size</v>
      </c>
      <c r="M51" t="str" cm="1">
        <f t="array" ref="M51">_xlfn.IFS(AND(G51&gt;=0,G51&lt;=500), "C", AND(G51&gt;500,G51&lt;=1500), "B", G51&gt;1500, "A")</f>
        <v>C</v>
      </c>
    </row>
  </sheetData>
  <mergeCells count="2">
    <mergeCell ref="O3:Q3"/>
    <mergeCell ref="O12:R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products_zero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LORENZO</cp:lastModifiedBy>
  <dcterms:created xsi:type="dcterms:W3CDTF">2025-02-12T16:25:02Z</dcterms:created>
  <dcterms:modified xsi:type="dcterms:W3CDTF">2025-02-12T16:25:02Z</dcterms:modified>
</cp:coreProperties>
</file>