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А\Проектики\ML Вуз\"/>
    </mc:Choice>
  </mc:AlternateContent>
  <xr:revisionPtr revIDLastSave="0" documentId="13_ncr:1_{264444D8-79D8-4058-9C38-4B6506DB160B}" xr6:coauthVersionLast="47" xr6:coauthVersionMax="47" xr10:uidLastSave="{00000000-0000-0000-0000-000000000000}"/>
  <bookViews>
    <workbookView xWindow="-108" yWindow="-108" windowWidth="23256" windowHeight="12576" xr2:uid="{562F9C7E-BD57-4BFD-84D9-7D791B07DE04}"/>
  </bookViews>
  <sheets>
    <sheet name="Sheet1" sheetId="1" r:id="rId1"/>
  </sheets>
  <definedNames>
    <definedName name="solver_adj" localSheetId="0" hidden="1">Sheet1!$D$13:$D$14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Sheet1!$D$13</definedName>
    <definedName name="solver_lhs2" localSheetId="0" hidden="1">Sheet1!$D$14</definedName>
    <definedName name="solver_lhs3" localSheetId="0" hidden="1">Sheet1!$F$13</definedName>
    <definedName name="solver_lhs4" localSheetId="0" hidden="1">Sheet1!$F$14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Sheet1!$F$13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2</definedName>
    <definedName name="solver_rhs1" localSheetId="0" hidden="1">1</definedName>
    <definedName name="solver_rhs2" localSheetId="0" hidden="1">1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H19" i="1" s="1"/>
  <c r="D14" i="1"/>
  <c r="H14" i="1" s="1"/>
  <c r="H18" i="1"/>
  <c r="H13" i="1" l="1"/>
  <c r="E3" i="1"/>
  <c r="H3" i="1" s="1"/>
  <c r="E2" i="1"/>
  <c r="G4" i="1" s="1"/>
  <c r="H2" i="1" l="1"/>
  <c r="H4" i="1"/>
  <c r="G3" i="1"/>
  <c r="G2" i="1"/>
  <c r="A23" i="1" l="1" a="1"/>
  <c r="A23" i="1" s="1"/>
  <c r="B7" i="1"/>
  <c r="D7" i="1" s="1"/>
  <c r="B8" i="1"/>
  <c r="E8" i="1" s="1"/>
  <c r="B9" i="1"/>
  <c r="B14" i="1" l="1"/>
  <c r="B19" i="1"/>
  <c r="E7" i="1"/>
  <c r="D8" i="1"/>
  <c r="A18" i="1"/>
  <c r="A13" i="1"/>
  <c r="J8" i="1"/>
  <c r="J7" i="1"/>
  <c r="A19" i="1" l="1"/>
  <c r="F19" i="1" s="1"/>
  <c r="A14" i="1"/>
  <c r="B18" i="1"/>
  <c r="F18" i="1" s="1"/>
  <c r="B13" i="1"/>
  <c r="F13" i="1" s="1" a="1"/>
  <c r="A25" i="1"/>
  <c r="A24" i="1"/>
  <c r="F13" i="1" l="1"/>
  <c r="F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<sst xmlns="http://schemas.openxmlformats.org/spreadsheetml/2006/main" count="21" uniqueCount="19">
  <si>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x</t>
  </si>
  <si>
    <t>y</t>
  </si>
  <si>
    <t>x_sr</t>
  </si>
  <si>
    <t>y_sr</t>
  </si>
  <si>
    <t>x_norm</t>
  </si>
  <si>
    <t>y_norm</t>
  </si>
  <si>
    <t>cov_x_x</t>
  </si>
  <si>
    <t>cov_y_y</t>
  </si>
  <si>
    <t>cov_x_y</t>
  </si>
  <si>
    <t>матрица ковариации</t>
  </si>
  <si>
    <t>определитель</t>
  </si>
  <si>
    <t>λ1</t>
  </si>
  <si>
    <t>λ2</t>
  </si>
  <si>
    <r>
      <t xml:space="preserve">Для </t>
    </r>
    <r>
      <rPr>
        <b/>
        <sz val="11"/>
        <color theme="1"/>
        <rFont val="Calibri"/>
        <family val="2"/>
        <charset val="204"/>
      </rPr>
      <t>λ1</t>
    </r>
  </si>
  <si>
    <r>
      <t xml:space="preserve">Для </t>
    </r>
    <r>
      <rPr>
        <b/>
        <sz val="11"/>
        <color theme="1"/>
        <rFont val="Calibri"/>
        <family val="2"/>
        <charset val="204"/>
      </rPr>
      <t>λ2</t>
    </r>
  </si>
  <si>
    <t>собственный вектор</t>
  </si>
  <si>
    <t>нормализованный собственный вектор</t>
  </si>
  <si>
    <t>собственные числа</t>
  </si>
  <si>
    <t>нормализованные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</si>
</sst>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Исходные данные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C-4EF2-9843-49ED9CD6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239151"/>
        <c:axId val="1760244911"/>
      </c:scatterChart>
      <c:valAx>
        <c:axId val="176023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0244911"/>
        <c:crosses val="autoZero"/>
        <c:crossBetween val="midCat"/>
      </c:valAx>
      <c:valAx>
        <c:axId val="17602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023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Главные компоненты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Sheet1!$A$23:$A$25</c:f>
              <c:numCache>
                <c:formatCode>General</c:formatCode>
                <c:ptCount val="3"/>
                <c:pt idx="0">
                  <c:v>3.1568551975530208</c:v>
                </c:pt>
                <c:pt idx="1">
                  <c:v>0.96556743760338037</c:v>
                </c:pt>
                <c:pt idx="2">
                  <c:v>-4.1224226351564015</c:v>
                </c:pt>
              </c:numCache>
            </c:numRef>
          </c:xVal>
          <c:yVal>
            <c:numRef>
              <c:f>Sheet1!$B$23:$B$25</c:f>
              <c:numCache>
                <c:formatCode>General</c:formatCode>
                <c:ptCount val="3"/>
                <c:pt idx="0">
                  <c:v>0.182</c:v>
                </c:pt>
                <c:pt idx="1">
                  <c:v>-0.26</c:v>
                </c:pt>
                <c:pt idx="2">
                  <c:v>7.8E-2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7-45EC-9795-B5515FEEC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21424"/>
        <c:axId val="988323344"/>
      </c:scatterChart>
      <c:valAx>
        <c:axId val="98832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8323344"/>
        <c:crosses val="autoZero"/>
        <c:crossBetween val="midCat"/>
      </c:valAx>
      <c:valAx>
        <c:axId val="9883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832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26</xdr:row>
      <xdr:rowOff>38098</xdr:rowOff>
    </xdr:from>
    <xdr:to>
      <xdr:col>7</xdr:col>
      <xdr:colOff>171449</xdr:colOff>
      <xdr:row>41</xdr:row>
      <xdr:rowOff>5441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35466F-D503-09ED-07D0-B5E53C3E2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26</xdr:row>
      <xdr:rowOff>3810</xdr:rowOff>
    </xdr:from>
    <xdr:to>
      <xdr:col>13</xdr:col>
      <xdr:colOff>464820</xdr:colOff>
      <xdr:row>41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07FD69-03D7-3B12-3938-E544E32E1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5D8D-5C2E-4EB9-B85D-F2A7F21F4509}">
  <dimension ref="A1:J25"/>
  <sheetViews>
    <sheetView tabSelected="1" topLeftCell="A19" workbookViewId="0">
      <selection activeCell="Q31" sqref="Q31"/>
    </sheetView>
  </sheetViews>
  <sheetFormatPr defaultRowHeight="14.4" x14ac:dyDescent="0.3"/>
  <cols>
    <col min="10" max="10" width="13.109375" bestFit="1" customWidth="1"/>
    <col min="11" max="11" width="17.33203125" bestFit="1" customWidth="1"/>
  </cols>
  <sheetData>
    <row r="1" spans="1:10" x14ac:dyDescent="0.3">
      <c r="A1" s="2" t="s">
        <v>0</v>
      </c>
      <c r="B1" s="2" t="s">
        <v>1</v>
      </c>
      <c r="G1" s="3" t="s">
        <v>4</v>
      </c>
      <c r="H1" s="3" t="s">
        <v>5</v>
      </c>
    </row>
    <row r="2" spans="1:10" x14ac:dyDescent="0.3">
      <c r="A2" s="1">
        <v>2</v>
      </c>
      <c r="B2" s="1">
        <v>3</v>
      </c>
      <c r="D2" s="5" t="s">
        <v>2</v>
      </c>
      <c r="E2" s="1">
        <f>AVERAGE(A2:A4)</f>
        <v>3</v>
      </c>
      <c r="G2" s="1">
        <f>A2-$E$2</f>
        <v>-1</v>
      </c>
      <c r="H2" s="1">
        <f>B2-$E$3</f>
        <v>-3</v>
      </c>
    </row>
    <row r="3" spans="1:10" x14ac:dyDescent="0.3">
      <c r="A3" s="1">
        <v>3</v>
      </c>
      <c r="B3" s="1">
        <v>5</v>
      </c>
      <c r="D3" s="5" t="s">
        <v>3</v>
      </c>
      <c r="E3" s="1">
        <f>AVERAGE(B2:B4)</f>
        <v>6</v>
      </c>
      <c r="G3" s="1">
        <f t="shared" ref="G3:G4" si="0">A3-$E$2</f>
        <v>0</v>
      </c>
      <c r="H3" s="1">
        <f t="shared" ref="H3:H4" si="1">B3-$E$3</f>
        <v>-1</v>
      </c>
    </row>
    <row r="4" spans="1:10" x14ac:dyDescent="0.3">
      <c r="A4" s="1">
        <v>4</v>
      </c>
      <c r="B4" s="1">
        <v>10</v>
      </c>
      <c r="G4" s="1">
        <f t="shared" si="0"/>
        <v>1</v>
      </c>
      <c r="H4" s="1">
        <f t="shared" si="1"/>
        <v>4</v>
      </c>
    </row>
    <row r="6" spans="1:10" x14ac:dyDescent="0.3">
      <c r="D6" s="4" t="s">
        <v>9</v>
      </c>
      <c r="G6" s="4" t="s">
        <v>17</v>
      </c>
      <c r="J6" s="4" t="s">
        <v>10</v>
      </c>
    </row>
    <row r="7" spans="1:10" x14ac:dyDescent="0.3">
      <c r="A7" s="5" t="s">
        <v>6</v>
      </c>
      <c r="B7" s="1">
        <f>SUM(G2^2,G3^2,G4^2)/(COUNT(A2:A4)-1)</f>
        <v>1</v>
      </c>
      <c r="D7" s="1">
        <f>B7</f>
        <v>1</v>
      </c>
      <c r="E7" s="1">
        <f>B9</f>
        <v>3.5</v>
      </c>
      <c r="G7" s="6" t="s">
        <v>11</v>
      </c>
      <c r="H7" s="1">
        <v>5.2999999999999999E-2</v>
      </c>
      <c r="J7">
        <f>($D$7-H7)*($E$8-H7)-$E$7*$D$8</f>
        <v>1.0808999999998292E-2</v>
      </c>
    </row>
    <row r="8" spans="1:10" x14ac:dyDescent="0.3">
      <c r="A8" s="5" t="s">
        <v>7</v>
      </c>
      <c r="B8" s="1">
        <f>SUM(H2^2,H3^2,H4^2)/(COUNT(B2:B4)-1)</f>
        <v>13</v>
      </c>
      <c r="D8" s="1">
        <f>B9</f>
        <v>3.5</v>
      </c>
      <c r="E8" s="1">
        <f>B8</f>
        <v>13</v>
      </c>
      <c r="G8" s="6" t="s">
        <v>12</v>
      </c>
      <c r="H8" s="1">
        <v>13.946</v>
      </c>
      <c r="J8">
        <f>($D$7-H8)*($E$8-H8)-$E$7*$D$8</f>
        <v>-3.0840000000029733E-3</v>
      </c>
    </row>
    <row r="9" spans="1:10" x14ac:dyDescent="0.3">
      <c r="A9" s="5" t="s">
        <v>8</v>
      </c>
      <c r="B9" s="1">
        <f>SUM(G2*H2,G3*H3,G4*H4)/(COUNT(A2:A4)-1)</f>
        <v>3.5</v>
      </c>
    </row>
    <row r="12" spans="1:10" x14ac:dyDescent="0.3">
      <c r="A12" s="7" t="s">
        <v>13</v>
      </c>
      <c r="D12" s="4" t="s">
        <v>15</v>
      </c>
      <c r="H12" s="4" t="s">
        <v>16</v>
      </c>
    </row>
    <row r="13" spans="1:10" x14ac:dyDescent="0.3">
      <c r="A13" s="1">
        <f>D7-H7</f>
        <v>0.94699999999999995</v>
      </c>
      <c r="B13" s="1">
        <f>E7</f>
        <v>3.5</v>
      </c>
      <c r="D13">
        <v>0.26</v>
      </c>
      <c r="F13" cm="1">
        <f t="array" ref="F13:F14">MMULT(A13:B14,D13:D14)</f>
        <v>-3.1312799999999998</v>
      </c>
      <c r="H13">
        <f>D13/SQRT(D13^2+D14^2)</f>
        <v>0.26015288474287973</v>
      </c>
    </row>
    <row r="14" spans="1:10" x14ac:dyDescent="0.3">
      <c r="A14" s="1">
        <f>D8</f>
        <v>3.5</v>
      </c>
      <c r="B14" s="1">
        <f>E8-H7</f>
        <v>12.946999999999999</v>
      </c>
      <c r="D14">
        <f>-0.965</f>
        <v>-0.96499999999999997</v>
      </c>
      <c r="F14">
        <v>-11.583854999999998</v>
      </c>
      <c r="H14">
        <f>D14/SQRT(D13^2+D14^2)</f>
        <v>-0.96556743760338037</v>
      </c>
    </row>
    <row r="17" spans="1:8" x14ac:dyDescent="0.3">
      <c r="A17" s="7" t="s">
        <v>14</v>
      </c>
      <c r="D17" s="4" t="s">
        <v>15</v>
      </c>
      <c r="H17" s="4" t="s">
        <v>16</v>
      </c>
    </row>
    <row r="18" spans="1:8" x14ac:dyDescent="0.3">
      <c r="A18" s="1">
        <f>D7-H8</f>
        <v>-12.946</v>
      </c>
      <c r="B18" s="1">
        <f>E7</f>
        <v>3.5</v>
      </c>
      <c r="D18">
        <v>-0.26</v>
      </c>
      <c r="F18">
        <f>A18*D18+B18*D19</f>
        <v>-1.1540000000000106E-2</v>
      </c>
      <c r="H18" s="8">
        <f>D18/SQRT(D18^2+D19^2)</f>
        <v>-0.26015288474287973</v>
      </c>
    </row>
    <row r="19" spans="1:8" x14ac:dyDescent="0.3">
      <c r="A19" s="1">
        <f>D8</f>
        <v>3.5</v>
      </c>
      <c r="B19" s="1">
        <f>E8-H8</f>
        <v>-0.94599999999999973</v>
      </c>
      <c r="D19">
        <f>-0.965</f>
        <v>-0.96499999999999997</v>
      </c>
      <c r="F19">
        <f>A19*D18+B19*D19</f>
        <v>2.8899999999997261E-3</v>
      </c>
      <c r="H19" s="8">
        <f>D19/SQRT(D18^2+D19^2)</f>
        <v>-0.96556743760338037</v>
      </c>
    </row>
    <row r="22" spans="1:8" x14ac:dyDescent="0.3">
      <c r="A22" s="4" t="s">
        <v>18</v>
      </c>
    </row>
    <row r="23" spans="1:8" x14ac:dyDescent="0.3">
      <c r="A23" cm="1">
        <f t="array" ref="A23:A25">MMULT(G2:H4,H18:H19)</f>
        <v>3.1568551975530208</v>
      </c>
      <c r="B23">
        <v>0.182</v>
      </c>
    </row>
    <row r="24" spans="1:8" x14ac:dyDescent="0.3">
      <c r="A24">
        <v>0.96556743760338037</v>
      </c>
      <c r="B24">
        <v>-0.26</v>
      </c>
    </row>
    <row r="25" spans="1:8" x14ac:dyDescent="0.3">
      <c r="A25">
        <v>-4.1224226351564015</v>
      </c>
      <c r="B25">
        <v>7.8E-2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Evgrafov</dc:creator>
  <cp:lastModifiedBy>Артур Сафуанов</cp:lastModifiedBy>
  <dcterms:created xsi:type="dcterms:W3CDTF">2025-03-18T07:43:27Z</dcterms:created>
  <dcterms:modified xsi:type="dcterms:W3CDTF">2025-03-18T10:24:40Z</dcterms:modified>
</cp:coreProperties>
</file>