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CE1DA647-228B-4F4D-9771-935047A2D058}" xr6:coauthVersionLast="47" xr6:coauthVersionMax="47" xr10:uidLastSave="{00000000-0000-0000-0000-000000000000}"/>
  <bookViews>
    <workbookView xWindow="-110" yWindow="-110" windowWidth="19420" windowHeight="11500" activeTab="3" xr2:uid="{38F43269-63DD-41D7-ACD6-B0B984FFB1D4}"/>
  </bookViews>
  <sheets>
    <sheet name="Sheet1" sheetId="1" r:id="rId1"/>
    <sheet name="Sheet3" sheetId="5" r:id="rId2"/>
    <sheet name="Sheet2" sheetId="2" r:id="rId3"/>
    <sheet name="Dashboard" sheetId="3" r:id="rId4"/>
  </sheets>
  <definedNames>
    <definedName name="_xlnm._FilterDatabase" localSheetId="0" hidden="1">Sheet1!$A$1:$Q$800</definedName>
    <definedName name="Slicer_Category">#N/A</definedName>
    <definedName name="Slicer_Category1">#N/A</definedName>
    <definedName name="Slicer_Month">#N/A</definedName>
    <definedName name="Slicer_Region">#N/A</definedName>
    <definedName name="Slicer_Region1">#N/A</definedName>
    <definedName name="Slicer_Region2">#N/A</definedName>
    <definedName name="Slicer_Segment">#N/A</definedName>
    <definedName name="Slicer_Ship_Mode">#N/A</definedName>
    <definedName name="Slicer_Year">#N/A</definedName>
    <definedName name="Slicer_Year1">#N/A</definedName>
    <definedName name="Slicer_Year2">#N/A</definedName>
    <definedName name="Slicer_Year3">#N/A</definedName>
  </definedNames>
  <calcPr calcId="191029"/>
  <pivotCaches>
    <pivotCache cacheId="4" r:id="rId5"/>
    <pivotCache cacheId="10"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 r:id="rId14"/>
        <x14:slicerCache r:id="rId15"/>
        <x14:slicerCache r:id="rId16"/>
        <x14:slicerCache r:id="rId17"/>
        <x14:slicerCache r:id="rId1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3" i="1" l="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0" i="1"/>
  <c r="R501" i="1"/>
  <c r="R502" i="1"/>
  <c r="R503" i="1"/>
  <c r="R504" i="1"/>
  <c r="R505" i="1"/>
  <c r="R506" i="1"/>
  <c r="R507" i="1"/>
  <c r="R508" i="1"/>
  <c r="R509" i="1"/>
  <c r="R510" i="1"/>
  <c r="R511" i="1"/>
  <c r="R512" i="1"/>
  <c r="R513" i="1"/>
  <c r="R514" i="1"/>
  <c r="R515" i="1"/>
  <c r="R516" i="1"/>
  <c r="R517" i="1"/>
  <c r="R518" i="1"/>
  <c r="R519" i="1"/>
  <c r="R520" i="1"/>
  <c r="R521" i="1"/>
  <c r="R522" i="1"/>
  <c r="R523" i="1"/>
  <c r="R524" i="1"/>
  <c r="R525" i="1"/>
  <c r="R526" i="1"/>
  <c r="R527" i="1"/>
  <c r="R528" i="1"/>
  <c r="R529" i="1"/>
  <c r="R530" i="1"/>
  <c r="R531" i="1"/>
  <c r="R532" i="1"/>
  <c r="R533" i="1"/>
  <c r="R534" i="1"/>
  <c r="R535" i="1"/>
  <c r="R536" i="1"/>
  <c r="R537" i="1"/>
  <c r="R538" i="1"/>
  <c r="R539" i="1"/>
  <c r="R540"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69" i="1"/>
  <c r="R570" i="1"/>
  <c r="R571" i="1"/>
  <c r="R572" i="1"/>
  <c r="R573" i="1"/>
  <c r="R574" i="1"/>
  <c r="R575" i="1"/>
  <c r="R576" i="1"/>
  <c r="R577" i="1"/>
  <c r="R578" i="1"/>
  <c r="R579" i="1"/>
  <c r="R580" i="1"/>
  <c r="R581" i="1"/>
  <c r="R582" i="1"/>
  <c r="R583" i="1"/>
  <c r="R584" i="1"/>
  <c r="R585" i="1"/>
  <c r="R586" i="1"/>
  <c r="R587" i="1"/>
  <c r="R588" i="1"/>
  <c r="R589" i="1"/>
  <c r="R590" i="1"/>
  <c r="R591" i="1"/>
  <c r="R592" i="1"/>
  <c r="R593" i="1"/>
  <c r="R594" i="1"/>
  <c r="R595" i="1"/>
  <c r="R596" i="1"/>
  <c r="R597" i="1"/>
  <c r="R598" i="1"/>
  <c r="R599" i="1"/>
  <c r="R600" i="1"/>
  <c r="R601" i="1"/>
  <c r="R602" i="1"/>
  <c r="R603" i="1"/>
  <c r="R604" i="1"/>
  <c r="R605" i="1"/>
  <c r="R606" i="1"/>
  <c r="R607" i="1"/>
  <c r="R608" i="1"/>
  <c r="R609" i="1"/>
  <c r="R610" i="1"/>
  <c r="R611" i="1"/>
  <c r="R612" i="1"/>
  <c r="R613" i="1"/>
  <c r="R614" i="1"/>
  <c r="R615" i="1"/>
  <c r="R616" i="1"/>
  <c r="R617" i="1"/>
  <c r="R618" i="1"/>
  <c r="R619" i="1"/>
  <c r="R620" i="1"/>
  <c r="R621" i="1"/>
  <c r="R622" i="1"/>
  <c r="R623" i="1"/>
  <c r="R624" i="1"/>
  <c r="R625" i="1"/>
  <c r="R626" i="1"/>
  <c r="R627" i="1"/>
  <c r="R628" i="1"/>
  <c r="R629" i="1"/>
  <c r="R630" i="1"/>
  <c r="R631" i="1"/>
  <c r="R632" i="1"/>
  <c r="R633" i="1"/>
  <c r="R634" i="1"/>
  <c r="R635" i="1"/>
  <c r="R636" i="1"/>
  <c r="R637" i="1"/>
  <c r="R638" i="1"/>
  <c r="R639" i="1"/>
  <c r="R640" i="1"/>
  <c r="R641" i="1"/>
  <c r="R642" i="1"/>
  <c r="R643" i="1"/>
  <c r="R644" i="1"/>
  <c r="R645" i="1"/>
  <c r="R646" i="1"/>
  <c r="R647" i="1"/>
  <c r="R648" i="1"/>
  <c r="R649" i="1"/>
  <c r="R650" i="1"/>
  <c r="R651" i="1"/>
  <c r="R652" i="1"/>
  <c r="R653" i="1"/>
  <c r="R654" i="1"/>
  <c r="R655" i="1"/>
  <c r="R656" i="1"/>
  <c r="R657" i="1"/>
  <c r="R658" i="1"/>
  <c r="R659" i="1"/>
  <c r="R660" i="1"/>
  <c r="R661" i="1"/>
  <c r="R662" i="1"/>
  <c r="R663" i="1"/>
  <c r="R664" i="1"/>
  <c r="R665" i="1"/>
  <c r="R666" i="1"/>
  <c r="R667" i="1"/>
  <c r="R668" i="1"/>
  <c r="R669" i="1"/>
  <c r="R670" i="1"/>
  <c r="R671" i="1"/>
  <c r="R672" i="1"/>
  <c r="R673" i="1"/>
  <c r="R674" i="1"/>
  <c r="R675" i="1"/>
  <c r="R676" i="1"/>
  <c r="R677" i="1"/>
  <c r="R678" i="1"/>
  <c r="R679" i="1"/>
  <c r="R680" i="1"/>
  <c r="R681" i="1"/>
  <c r="R682" i="1"/>
  <c r="R683" i="1"/>
  <c r="R684" i="1"/>
  <c r="R685" i="1"/>
  <c r="R686" i="1"/>
  <c r="R687" i="1"/>
  <c r="R688" i="1"/>
  <c r="R689" i="1"/>
  <c r="R690" i="1"/>
  <c r="R691" i="1"/>
  <c r="R692" i="1"/>
  <c r="R693" i="1"/>
  <c r="R694" i="1"/>
  <c r="R695" i="1"/>
  <c r="R696" i="1"/>
  <c r="R697" i="1"/>
  <c r="R698" i="1"/>
  <c r="R699" i="1"/>
  <c r="R700" i="1"/>
  <c r="R701" i="1"/>
  <c r="R702" i="1"/>
  <c r="R703" i="1"/>
  <c r="R704" i="1"/>
  <c r="R705" i="1"/>
  <c r="R706" i="1"/>
  <c r="R707" i="1"/>
  <c r="R708" i="1"/>
  <c r="R709" i="1"/>
  <c r="R710" i="1"/>
  <c r="R711" i="1"/>
  <c r="R712" i="1"/>
  <c r="R713" i="1"/>
  <c r="R714" i="1"/>
  <c r="R715" i="1"/>
  <c r="R716" i="1"/>
  <c r="R717" i="1"/>
  <c r="R718" i="1"/>
  <c r="R719" i="1"/>
  <c r="R720" i="1"/>
  <c r="R721" i="1"/>
  <c r="R722" i="1"/>
  <c r="R723" i="1"/>
  <c r="R724" i="1"/>
  <c r="R725" i="1"/>
  <c r="R726" i="1"/>
  <c r="R727" i="1"/>
  <c r="R728" i="1"/>
  <c r="R729" i="1"/>
  <c r="R730" i="1"/>
  <c r="R731" i="1"/>
  <c r="R732" i="1"/>
  <c r="R733" i="1"/>
  <c r="R734" i="1"/>
  <c r="R735" i="1"/>
  <c r="R736" i="1"/>
  <c r="R737" i="1"/>
  <c r="R738" i="1"/>
  <c r="R739" i="1"/>
  <c r="R740" i="1"/>
  <c r="R741" i="1"/>
  <c r="R742" i="1"/>
  <c r="R743" i="1"/>
  <c r="R744" i="1"/>
  <c r="R745" i="1"/>
  <c r="R746" i="1"/>
  <c r="R747" i="1"/>
  <c r="R748" i="1"/>
  <c r="R749" i="1"/>
  <c r="R750" i="1"/>
  <c r="R751" i="1"/>
  <c r="R752" i="1"/>
  <c r="R753" i="1"/>
  <c r="R754" i="1"/>
  <c r="R755" i="1"/>
  <c r="R756" i="1"/>
  <c r="R757" i="1"/>
  <c r="R758" i="1"/>
  <c r="R759" i="1"/>
  <c r="R760" i="1"/>
  <c r="R761" i="1"/>
  <c r="R762" i="1"/>
  <c r="R763" i="1"/>
  <c r="R764" i="1"/>
  <c r="R765" i="1"/>
  <c r="R766" i="1"/>
  <c r="R767" i="1"/>
  <c r="R768" i="1"/>
  <c r="R769" i="1"/>
  <c r="R770" i="1"/>
  <c r="R771" i="1"/>
  <c r="R772" i="1"/>
  <c r="R773" i="1"/>
  <c r="R774" i="1"/>
  <c r="R775" i="1"/>
  <c r="R776" i="1"/>
  <c r="R777" i="1"/>
  <c r="R778" i="1"/>
  <c r="R779" i="1"/>
  <c r="R780" i="1"/>
  <c r="R781" i="1"/>
  <c r="R782" i="1"/>
  <c r="R783" i="1"/>
  <c r="R784" i="1"/>
  <c r="R785" i="1"/>
  <c r="R786" i="1"/>
  <c r="R787" i="1"/>
  <c r="R788" i="1"/>
  <c r="R789" i="1"/>
  <c r="R790" i="1"/>
  <c r="R791" i="1"/>
  <c r="R792" i="1"/>
  <c r="R793" i="1"/>
  <c r="R794" i="1"/>
  <c r="R795" i="1"/>
  <c r="R796" i="1"/>
  <c r="R797" i="1"/>
  <c r="R798" i="1"/>
  <c r="R799" i="1"/>
  <c r="R800" i="1"/>
  <c r="R2" i="1"/>
  <c r="C800" i="1"/>
  <c r="B800" i="1"/>
  <c r="C799" i="1"/>
  <c r="B799" i="1"/>
  <c r="C798" i="1"/>
  <c r="B798" i="1"/>
  <c r="C797" i="1"/>
  <c r="B797" i="1"/>
  <c r="C796" i="1"/>
  <c r="B796" i="1"/>
  <c r="C795" i="1"/>
  <c r="B795" i="1"/>
  <c r="C794" i="1"/>
  <c r="B794" i="1"/>
  <c r="C793" i="1"/>
  <c r="B793" i="1"/>
  <c r="C792" i="1"/>
  <c r="B792" i="1"/>
  <c r="C791" i="1"/>
  <c r="B791" i="1"/>
  <c r="C790" i="1"/>
  <c r="B790" i="1"/>
  <c r="C789" i="1"/>
  <c r="B789" i="1"/>
  <c r="C788" i="1"/>
  <c r="B788" i="1"/>
  <c r="C787" i="1"/>
  <c r="B787" i="1"/>
  <c r="C786" i="1"/>
  <c r="B786" i="1"/>
  <c r="C785" i="1"/>
  <c r="B785" i="1"/>
  <c r="C784" i="1"/>
  <c r="B784" i="1"/>
  <c r="C783" i="1"/>
  <c r="B783" i="1"/>
  <c r="C782" i="1"/>
  <c r="B782" i="1"/>
  <c r="C781" i="1"/>
  <c r="B781" i="1"/>
  <c r="C780" i="1"/>
  <c r="B780" i="1"/>
  <c r="C779" i="1"/>
  <c r="B779" i="1"/>
  <c r="C778" i="1"/>
  <c r="B778" i="1"/>
  <c r="C777" i="1"/>
  <c r="B777" i="1"/>
  <c r="C776" i="1"/>
  <c r="B776" i="1"/>
  <c r="C775" i="1"/>
  <c r="B775" i="1"/>
  <c r="C774" i="1"/>
  <c r="B774" i="1"/>
  <c r="C773" i="1"/>
  <c r="B773" i="1"/>
  <c r="C772" i="1"/>
  <c r="B772" i="1"/>
  <c r="C771" i="1"/>
  <c r="B771" i="1"/>
  <c r="C770" i="1"/>
  <c r="B770" i="1"/>
  <c r="C769" i="1"/>
  <c r="B769" i="1"/>
  <c r="C768" i="1"/>
  <c r="B768" i="1"/>
  <c r="C767" i="1"/>
  <c r="B767" i="1"/>
  <c r="C766" i="1"/>
  <c r="B766" i="1"/>
  <c r="C765" i="1"/>
  <c r="B765" i="1"/>
  <c r="C764" i="1"/>
  <c r="B764" i="1"/>
  <c r="C763" i="1"/>
  <c r="B763" i="1"/>
  <c r="C762" i="1"/>
  <c r="B762" i="1"/>
  <c r="C761" i="1"/>
  <c r="B761" i="1"/>
  <c r="C760" i="1"/>
  <c r="B760" i="1"/>
  <c r="C759" i="1"/>
  <c r="B759" i="1"/>
  <c r="C758" i="1"/>
  <c r="B758" i="1"/>
  <c r="C757" i="1"/>
  <c r="B757" i="1"/>
  <c r="C756" i="1"/>
  <c r="B756" i="1"/>
  <c r="C755" i="1"/>
  <c r="B755" i="1"/>
  <c r="C754" i="1"/>
  <c r="B754" i="1"/>
  <c r="C753" i="1"/>
  <c r="B753" i="1"/>
  <c r="C752" i="1"/>
  <c r="B752" i="1"/>
  <c r="C751" i="1"/>
  <c r="B751" i="1"/>
  <c r="C750" i="1"/>
  <c r="B750" i="1"/>
  <c r="C749" i="1"/>
  <c r="B749" i="1"/>
  <c r="C748" i="1"/>
  <c r="B748" i="1"/>
  <c r="C747" i="1"/>
  <c r="B747" i="1"/>
  <c r="C746" i="1"/>
  <c r="B746" i="1"/>
  <c r="C745" i="1"/>
  <c r="B745" i="1"/>
  <c r="C744" i="1"/>
  <c r="B744" i="1"/>
  <c r="C743" i="1"/>
  <c r="B743" i="1"/>
  <c r="C742" i="1"/>
  <c r="B742" i="1"/>
  <c r="C741" i="1"/>
  <c r="B741" i="1"/>
  <c r="C740" i="1"/>
  <c r="B740" i="1"/>
  <c r="C739" i="1"/>
  <c r="B739" i="1"/>
  <c r="C738" i="1"/>
  <c r="B738" i="1"/>
  <c r="C737" i="1"/>
  <c r="B737" i="1"/>
  <c r="C736" i="1"/>
  <c r="B736" i="1"/>
  <c r="C735" i="1"/>
  <c r="B735" i="1"/>
  <c r="C734" i="1"/>
  <c r="B734" i="1"/>
  <c r="C733" i="1"/>
  <c r="B733" i="1"/>
  <c r="C732" i="1"/>
  <c r="B732" i="1"/>
  <c r="C731" i="1"/>
  <c r="B731" i="1"/>
  <c r="C730" i="1"/>
  <c r="B730" i="1"/>
  <c r="C729" i="1"/>
  <c r="B729" i="1"/>
  <c r="C728" i="1"/>
  <c r="B728" i="1"/>
  <c r="C727" i="1"/>
  <c r="B727" i="1"/>
  <c r="C726" i="1"/>
  <c r="B726" i="1"/>
  <c r="C725" i="1"/>
  <c r="B725" i="1"/>
  <c r="C724" i="1"/>
  <c r="B724" i="1"/>
  <c r="C723" i="1"/>
  <c r="B723" i="1"/>
  <c r="C722" i="1"/>
  <c r="B722" i="1"/>
  <c r="C721" i="1"/>
  <c r="B721" i="1"/>
  <c r="C720" i="1"/>
  <c r="B720" i="1"/>
  <c r="C719" i="1"/>
  <c r="B719" i="1"/>
  <c r="C718" i="1"/>
  <c r="B718" i="1"/>
  <c r="C717" i="1"/>
  <c r="B717" i="1"/>
  <c r="C716" i="1"/>
  <c r="B716" i="1"/>
  <c r="C715" i="1"/>
  <c r="B715" i="1"/>
  <c r="C714" i="1"/>
  <c r="B714" i="1"/>
  <c r="C713" i="1"/>
  <c r="B713" i="1"/>
  <c r="C712" i="1"/>
  <c r="B712" i="1"/>
  <c r="C711" i="1"/>
  <c r="B711" i="1"/>
  <c r="C710" i="1"/>
  <c r="B710" i="1"/>
  <c r="C709" i="1"/>
  <c r="B709" i="1"/>
  <c r="C708" i="1"/>
  <c r="B708" i="1"/>
  <c r="C707" i="1"/>
  <c r="B707" i="1"/>
  <c r="C706" i="1"/>
  <c r="B706" i="1"/>
  <c r="C705" i="1"/>
  <c r="B705" i="1"/>
  <c r="C704" i="1"/>
  <c r="B704" i="1"/>
  <c r="C703" i="1"/>
  <c r="B703" i="1"/>
  <c r="C702" i="1"/>
  <c r="B702" i="1"/>
  <c r="C701" i="1"/>
  <c r="B701" i="1"/>
  <c r="C700" i="1"/>
  <c r="B700" i="1"/>
  <c r="C699" i="1"/>
  <c r="B699" i="1"/>
  <c r="C698" i="1"/>
  <c r="B698" i="1"/>
  <c r="C697" i="1"/>
  <c r="B697" i="1"/>
  <c r="C696" i="1"/>
  <c r="B696" i="1"/>
  <c r="C695" i="1"/>
  <c r="B695" i="1"/>
  <c r="C694" i="1"/>
  <c r="B694" i="1"/>
  <c r="C693" i="1"/>
  <c r="B693" i="1"/>
  <c r="C692" i="1"/>
  <c r="B692" i="1"/>
  <c r="C691" i="1"/>
  <c r="B691" i="1"/>
  <c r="C690" i="1"/>
  <c r="B690" i="1"/>
  <c r="C689" i="1"/>
  <c r="B689" i="1"/>
  <c r="C688" i="1"/>
  <c r="B688" i="1"/>
  <c r="C687" i="1"/>
  <c r="B687" i="1"/>
  <c r="C686" i="1"/>
  <c r="B686" i="1"/>
  <c r="C685" i="1"/>
  <c r="B685" i="1"/>
  <c r="C684" i="1"/>
  <c r="B684" i="1"/>
  <c r="C683" i="1"/>
  <c r="B683" i="1"/>
  <c r="C682" i="1"/>
  <c r="B682" i="1"/>
  <c r="C681" i="1"/>
  <c r="B681" i="1"/>
  <c r="C680" i="1"/>
  <c r="B680" i="1"/>
  <c r="C679" i="1"/>
  <c r="B679" i="1"/>
  <c r="C678" i="1"/>
  <c r="B678" i="1"/>
  <c r="C677" i="1"/>
  <c r="B677" i="1"/>
  <c r="C676" i="1"/>
  <c r="B676" i="1"/>
  <c r="C675" i="1"/>
  <c r="B675" i="1"/>
  <c r="C674" i="1"/>
  <c r="B674" i="1"/>
  <c r="C673" i="1"/>
  <c r="B673" i="1"/>
  <c r="C672" i="1"/>
  <c r="B672" i="1"/>
  <c r="C671" i="1"/>
  <c r="B671" i="1"/>
  <c r="C670" i="1"/>
  <c r="B670" i="1"/>
  <c r="C669" i="1"/>
  <c r="B669" i="1"/>
  <c r="C668" i="1"/>
  <c r="B668" i="1"/>
  <c r="C667" i="1"/>
  <c r="B667" i="1"/>
  <c r="C666" i="1"/>
  <c r="B666" i="1"/>
  <c r="C665" i="1"/>
  <c r="B665" i="1"/>
  <c r="C664" i="1"/>
  <c r="B664" i="1"/>
  <c r="C663" i="1"/>
  <c r="B663" i="1"/>
  <c r="C662" i="1"/>
  <c r="B662" i="1"/>
  <c r="C661" i="1"/>
  <c r="B661" i="1"/>
  <c r="C660" i="1"/>
  <c r="B660" i="1"/>
  <c r="C659" i="1"/>
  <c r="B659" i="1"/>
  <c r="C658" i="1"/>
  <c r="B658" i="1"/>
  <c r="C657" i="1"/>
  <c r="B657" i="1"/>
  <c r="C656" i="1"/>
  <c r="B656" i="1"/>
  <c r="C655" i="1"/>
  <c r="B655" i="1"/>
  <c r="C654" i="1"/>
  <c r="B654" i="1"/>
  <c r="C653" i="1"/>
  <c r="B653" i="1"/>
  <c r="C652" i="1"/>
  <c r="B652" i="1"/>
  <c r="C651" i="1"/>
  <c r="B651" i="1"/>
  <c r="C650" i="1"/>
  <c r="B650" i="1"/>
  <c r="C649" i="1"/>
  <c r="B649" i="1"/>
  <c r="C648" i="1"/>
  <c r="B648" i="1"/>
  <c r="C647" i="1"/>
  <c r="B647" i="1"/>
  <c r="C646" i="1"/>
  <c r="B646" i="1"/>
  <c r="C645" i="1"/>
  <c r="B645" i="1"/>
  <c r="C644" i="1"/>
  <c r="B644" i="1"/>
  <c r="C643" i="1"/>
  <c r="B643" i="1"/>
  <c r="C642" i="1"/>
  <c r="B642" i="1"/>
  <c r="C641" i="1"/>
  <c r="B641" i="1"/>
  <c r="C640" i="1"/>
  <c r="B640" i="1"/>
  <c r="C639" i="1"/>
  <c r="B639" i="1"/>
  <c r="C638" i="1"/>
  <c r="B638" i="1"/>
  <c r="C637" i="1"/>
  <c r="B637" i="1"/>
  <c r="C636" i="1"/>
  <c r="B636" i="1"/>
  <c r="C635" i="1"/>
  <c r="B635" i="1"/>
  <c r="C634" i="1"/>
  <c r="B634" i="1"/>
  <c r="C633" i="1"/>
  <c r="B633" i="1"/>
  <c r="C632" i="1"/>
  <c r="B632" i="1"/>
  <c r="C631" i="1"/>
  <c r="B631" i="1"/>
  <c r="C630" i="1"/>
  <c r="B630" i="1"/>
  <c r="C629" i="1"/>
  <c r="B629" i="1"/>
  <c r="C628" i="1"/>
  <c r="B628" i="1"/>
  <c r="C627" i="1"/>
  <c r="B627" i="1"/>
  <c r="C626" i="1"/>
  <c r="B626" i="1"/>
  <c r="C625" i="1"/>
  <c r="B625" i="1"/>
  <c r="C624" i="1"/>
  <c r="B624" i="1"/>
  <c r="C623" i="1"/>
  <c r="B623" i="1"/>
  <c r="C622" i="1"/>
  <c r="B622" i="1"/>
  <c r="C621" i="1"/>
  <c r="B621" i="1"/>
  <c r="C620" i="1"/>
  <c r="B620" i="1"/>
  <c r="C619" i="1"/>
  <c r="B619" i="1"/>
  <c r="C618" i="1"/>
  <c r="B618" i="1"/>
  <c r="C617" i="1"/>
  <c r="B617" i="1"/>
  <c r="C616" i="1"/>
  <c r="B616" i="1"/>
  <c r="C615" i="1"/>
  <c r="B615" i="1"/>
  <c r="C614" i="1"/>
  <c r="B614" i="1"/>
  <c r="C613" i="1"/>
  <c r="B613" i="1"/>
  <c r="C612" i="1"/>
  <c r="B612" i="1"/>
  <c r="C611" i="1"/>
  <c r="B611" i="1"/>
  <c r="C610" i="1"/>
  <c r="B610" i="1"/>
  <c r="C609" i="1"/>
  <c r="B609" i="1"/>
  <c r="C608" i="1"/>
  <c r="B608" i="1"/>
  <c r="C607" i="1"/>
  <c r="B607" i="1"/>
  <c r="C606" i="1"/>
  <c r="B606" i="1"/>
  <c r="C605" i="1"/>
  <c r="B605" i="1"/>
  <c r="C604" i="1"/>
  <c r="B604" i="1"/>
  <c r="C603" i="1"/>
  <c r="B603" i="1"/>
  <c r="C602" i="1"/>
  <c r="B602" i="1"/>
  <c r="C601" i="1"/>
  <c r="B601" i="1"/>
  <c r="C600" i="1"/>
  <c r="B600" i="1"/>
  <c r="C599" i="1"/>
  <c r="B599" i="1"/>
  <c r="C598" i="1"/>
  <c r="B598" i="1"/>
  <c r="C597" i="1"/>
  <c r="B597" i="1"/>
  <c r="C596" i="1"/>
  <c r="B596" i="1"/>
  <c r="C595" i="1"/>
  <c r="B595" i="1"/>
  <c r="C594" i="1"/>
  <c r="B594" i="1"/>
  <c r="C593" i="1"/>
  <c r="B593" i="1"/>
  <c r="C592" i="1"/>
  <c r="B592" i="1"/>
  <c r="C591" i="1"/>
  <c r="B591" i="1"/>
  <c r="C590" i="1"/>
  <c r="B590" i="1"/>
  <c r="C589" i="1"/>
  <c r="B589" i="1"/>
  <c r="C588" i="1"/>
  <c r="B588" i="1"/>
  <c r="C587" i="1"/>
  <c r="B587" i="1"/>
  <c r="C586" i="1"/>
  <c r="B586" i="1"/>
  <c r="C585" i="1"/>
  <c r="B585" i="1"/>
  <c r="C584" i="1"/>
  <c r="B584" i="1"/>
  <c r="C583" i="1"/>
  <c r="B583" i="1"/>
  <c r="C582" i="1"/>
  <c r="B582" i="1"/>
  <c r="C581" i="1"/>
  <c r="B581" i="1"/>
  <c r="C580" i="1"/>
  <c r="B580" i="1"/>
  <c r="C579" i="1"/>
  <c r="B579" i="1"/>
  <c r="C578" i="1"/>
  <c r="B578" i="1"/>
  <c r="C577" i="1"/>
  <c r="B577" i="1"/>
  <c r="C576" i="1"/>
  <c r="B576" i="1"/>
  <c r="C575" i="1"/>
  <c r="B575" i="1"/>
  <c r="C574" i="1"/>
  <c r="B574" i="1"/>
  <c r="C573" i="1"/>
  <c r="B573" i="1"/>
  <c r="C572" i="1"/>
  <c r="B572" i="1"/>
  <c r="C571" i="1"/>
  <c r="B571" i="1"/>
  <c r="C570" i="1"/>
  <c r="B570" i="1"/>
  <c r="C569" i="1"/>
  <c r="B569" i="1"/>
  <c r="C568" i="1"/>
  <c r="B568" i="1"/>
  <c r="C567" i="1"/>
  <c r="B567" i="1"/>
  <c r="C566" i="1"/>
  <c r="B566" i="1"/>
  <c r="C565" i="1"/>
  <c r="B565" i="1"/>
  <c r="C564" i="1"/>
  <c r="B564" i="1"/>
  <c r="C563" i="1"/>
  <c r="B563" i="1"/>
  <c r="C562" i="1"/>
  <c r="B562" i="1"/>
  <c r="C561" i="1"/>
  <c r="B561" i="1"/>
  <c r="C560" i="1"/>
  <c r="B560" i="1"/>
  <c r="C559" i="1"/>
  <c r="B559" i="1"/>
  <c r="C558" i="1"/>
  <c r="B558" i="1"/>
  <c r="C557" i="1"/>
  <c r="B557" i="1"/>
  <c r="C556" i="1"/>
  <c r="B556" i="1"/>
  <c r="C555" i="1"/>
  <c r="B555" i="1"/>
  <c r="C554" i="1"/>
  <c r="B554" i="1"/>
  <c r="C553" i="1"/>
  <c r="B553" i="1"/>
  <c r="C552" i="1"/>
  <c r="B552" i="1"/>
  <c r="C551" i="1"/>
  <c r="B551" i="1"/>
  <c r="C550" i="1"/>
  <c r="B550" i="1"/>
  <c r="C549" i="1"/>
  <c r="B549" i="1"/>
  <c r="C548" i="1"/>
  <c r="B548" i="1"/>
  <c r="C547" i="1"/>
  <c r="B547" i="1"/>
  <c r="C546" i="1"/>
  <c r="B546" i="1"/>
  <c r="C545" i="1"/>
  <c r="B545" i="1"/>
  <c r="C544" i="1"/>
  <c r="B544" i="1"/>
  <c r="C543" i="1"/>
  <c r="B543" i="1"/>
  <c r="C542" i="1"/>
  <c r="B542" i="1"/>
  <c r="C541" i="1"/>
  <c r="B541" i="1"/>
  <c r="C540" i="1"/>
  <c r="B540" i="1"/>
  <c r="C539" i="1"/>
  <c r="B539" i="1"/>
  <c r="C538" i="1"/>
  <c r="B538" i="1"/>
  <c r="C537" i="1"/>
  <c r="B537" i="1"/>
  <c r="C536" i="1"/>
  <c r="B536" i="1"/>
  <c r="C535" i="1"/>
  <c r="B535" i="1"/>
  <c r="C534" i="1"/>
  <c r="B534" i="1"/>
  <c r="C533" i="1"/>
  <c r="B533" i="1"/>
  <c r="C532" i="1"/>
  <c r="B532" i="1"/>
  <c r="C531" i="1"/>
  <c r="B531" i="1"/>
  <c r="C530" i="1"/>
  <c r="B530" i="1"/>
  <c r="C529" i="1"/>
  <c r="B529" i="1"/>
  <c r="C528" i="1"/>
  <c r="B528" i="1"/>
  <c r="C527" i="1"/>
  <c r="B527" i="1"/>
  <c r="C526" i="1"/>
  <c r="B526" i="1"/>
  <c r="C525" i="1"/>
  <c r="B525" i="1"/>
  <c r="C524" i="1"/>
  <c r="B524" i="1"/>
  <c r="C523" i="1"/>
  <c r="B523" i="1"/>
  <c r="C522" i="1"/>
  <c r="B522" i="1"/>
  <c r="C521" i="1"/>
  <c r="B521" i="1"/>
  <c r="C520" i="1"/>
  <c r="B520" i="1"/>
  <c r="C519" i="1"/>
  <c r="B519" i="1"/>
  <c r="C518" i="1"/>
  <c r="B518" i="1"/>
  <c r="C517" i="1"/>
  <c r="B517" i="1"/>
  <c r="C516" i="1"/>
  <c r="B516" i="1"/>
  <c r="C515" i="1"/>
  <c r="B515" i="1"/>
  <c r="C514" i="1"/>
  <c r="B514" i="1"/>
  <c r="C513" i="1"/>
  <c r="B513" i="1"/>
  <c r="C512" i="1"/>
  <c r="B512" i="1"/>
  <c r="C511" i="1"/>
  <c r="B511" i="1"/>
  <c r="C510" i="1"/>
  <c r="B510" i="1"/>
  <c r="C509" i="1"/>
  <c r="B509" i="1"/>
  <c r="C508" i="1"/>
  <c r="B508" i="1"/>
  <c r="C507" i="1"/>
  <c r="B507" i="1"/>
  <c r="C506" i="1"/>
  <c r="B506" i="1"/>
  <c r="C505" i="1"/>
  <c r="B505" i="1"/>
  <c r="C504" i="1"/>
  <c r="B504" i="1"/>
  <c r="C503" i="1"/>
  <c r="B503" i="1"/>
  <c r="C502" i="1"/>
  <c r="B502" i="1"/>
  <c r="C501" i="1"/>
  <c r="B501" i="1"/>
  <c r="C500" i="1"/>
  <c r="B500" i="1"/>
  <c r="C499" i="1"/>
  <c r="B499" i="1"/>
  <c r="C498" i="1"/>
  <c r="B498" i="1"/>
  <c r="C497" i="1"/>
  <c r="B497" i="1"/>
  <c r="C496" i="1"/>
  <c r="B496" i="1"/>
  <c r="C495" i="1"/>
  <c r="B495" i="1"/>
  <c r="C494" i="1"/>
  <c r="B494" i="1"/>
  <c r="C493" i="1"/>
  <c r="B493" i="1"/>
  <c r="C492" i="1"/>
  <c r="B492" i="1"/>
  <c r="C491" i="1"/>
  <c r="B491" i="1"/>
  <c r="C490" i="1"/>
  <c r="B490" i="1"/>
  <c r="C489" i="1"/>
  <c r="B489" i="1"/>
  <c r="C488" i="1"/>
  <c r="B488" i="1"/>
  <c r="C487" i="1"/>
  <c r="B487" i="1"/>
  <c r="C486" i="1"/>
  <c r="B486" i="1"/>
  <c r="C485" i="1"/>
  <c r="B485" i="1"/>
  <c r="C484" i="1"/>
  <c r="B484" i="1"/>
  <c r="C483" i="1"/>
  <c r="B483" i="1"/>
  <c r="C482" i="1"/>
  <c r="B482" i="1"/>
  <c r="C481" i="1"/>
  <c r="B481" i="1"/>
  <c r="C480" i="1"/>
  <c r="B480" i="1"/>
  <c r="C479" i="1"/>
  <c r="B479" i="1"/>
  <c r="C478" i="1"/>
  <c r="B478" i="1"/>
  <c r="C477" i="1"/>
  <c r="B477" i="1"/>
  <c r="C476" i="1"/>
  <c r="B476" i="1"/>
  <c r="C475" i="1"/>
  <c r="B475" i="1"/>
  <c r="C474" i="1"/>
  <c r="B474" i="1"/>
  <c r="C473" i="1"/>
  <c r="B473" i="1"/>
  <c r="C472" i="1"/>
  <c r="B472" i="1"/>
  <c r="C471" i="1"/>
  <c r="B471" i="1"/>
  <c r="C470" i="1"/>
  <c r="B470" i="1"/>
  <c r="C469" i="1"/>
  <c r="B469" i="1"/>
  <c r="C468" i="1"/>
  <c r="B468" i="1"/>
  <c r="C467" i="1"/>
  <c r="B467" i="1"/>
  <c r="C466" i="1"/>
  <c r="B466" i="1"/>
  <c r="C465" i="1"/>
  <c r="B465" i="1"/>
  <c r="C464" i="1"/>
  <c r="B464" i="1"/>
  <c r="C463" i="1"/>
  <c r="B463" i="1"/>
  <c r="C462" i="1"/>
  <c r="B462" i="1"/>
  <c r="C461" i="1"/>
  <c r="B461" i="1"/>
  <c r="C460" i="1"/>
  <c r="B460" i="1"/>
  <c r="C459" i="1"/>
  <c r="B459" i="1"/>
  <c r="C458" i="1"/>
  <c r="B458" i="1"/>
  <c r="C457" i="1"/>
  <c r="B457" i="1"/>
  <c r="C456" i="1"/>
  <c r="B456" i="1"/>
  <c r="C455" i="1"/>
  <c r="B455" i="1"/>
  <c r="C454" i="1"/>
  <c r="B454" i="1"/>
  <c r="C453" i="1"/>
  <c r="B453" i="1"/>
  <c r="C452" i="1"/>
  <c r="B452" i="1"/>
  <c r="C451" i="1"/>
  <c r="B451" i="1"/>
  <c r="C450" i="1"/>
  <c r="B450" i="1"/>
  <c r="C449" i="1"/>
  <c r="B449" i="1"/>
  <c r="C448" i="1"/>
  <c r="B448" i="1"/>
  <c r="C447" i="1"/>
  <c r="B447" i="1"/>
  <c r="C446" i="1"/>
  <c r="B446" i="1"/>
  <c r="C445" i="1"/>
  <c r="B445" i="1"/>
  <c r="C444" i="1"/>
  <c r="B444" i="1"/>
  <c r="C443" i="1"/>
  <c r="B443" i="1"/>
  <c r="C442" i="1"/>
  <c r="B442" i="1"/>
  <c r="C441" i="1"/>
  <c r="B441" i="1"/>
  <c r="C440" i="1"/>
  <c r="B440" i="1"/>
  <c r="C439" i="1"/>
  <c r="B439" i="1"/>
  <c r="C438" i="1"/>
  <c r="B438" i="1"/>
  <c r="C437" i="1"/>
  <c r="B437" i="1"/>
  <c r="C436" i="1"/>
  <c r="B436" i="1"/>
  <c r="C435" i="1"/>
  <c r="B435" i="1"/>
  <c r="C434" i="1"/>
  <c r="B434" i="1"/>
  <c r="C433" i="1"/>
  <c r="B433" i="1"/>
  <c r="C432" i="1"/>
  <c r="B432" i="1"/>
  <c r="C431" i="1"/>
  <c r="B431" i="1"/>
  <c r="C430" i="1"/>
  <c r="B430" i="1"/>
  <c r="C429" i="1"/>
  <c r="B429" i="1"/>
  <c r="C428" i="1"/>
  <c r="B428" i="1"/>
  <c r="C427" i="1"/>
  <c r="B427" i="1"/>
  <c r="C426" i="1"/>
  <c r="B426" i="1"/>
  <c r="C425" i="1"/>
  <c r="B425" i="1"/>
  <c r="C424" i="1"/>
  <c r="B424" i="1"/>
  <c r="C423" i="1"/>
  <c r="B423" i="1"/>
  <c r="C422" i="1"/>
  <c r="B422" i="1"/>
  <c r="C421" i="1"/>
  <c r="B421" i="1"/>
  <c r="C420" i="1"/>
  <c r="B420" i="1"/>
  <c r="C419" i="1"/>
  <c r="B419" i="1"/>
  <c r="C418" i="1"/>
  <c r="B418" i="1"/>
  <c r="C417" i="1"/>
  <c r="B417" i="1"/>
  <c r="C416" i="1"/>
  <c r="B416" i="1"/>
  <c r="C415" i="1"/>
  <c r="B415" i="1"/>
  <c r="C414" i="1"/>
  <c r="B414" i="1"/>
  <c r="C413" i="1"/>
  <c r="B413" i="1"/>
  <c r="C412" i="1"/>
  <c r="B412" i="1"/>
  <c r="C411" i="1"/>
  <c r="B411" i="1"/>
  <c r="C410" i="1"/>
  <c r="B410" i="1"/>
  <c r="C409" i="1"/>
  <c r="B409" i="1"/>
  <c r="C408" i="1"/>
  <c r="B408" i="1"/>
  <c r="C407" i="1"/>
  <c r="B407" i="1"/>
  <c r="C406" i="1"/>
  <c r="B406" i="1"/>
  <c r="C405" i="1"/>
  <c r="B405" i="1"/>
  <c r="C404" i="1"/>
  <c r="B404" i="1"/>
  <c r="C403" i="1"/>
  <c r="B403" i="1"/>
  <c r="C402" i="1"/>
  <c r="B402" i="1"/>
  <c r="C401" i="1"/>
  <c r="B401" i="1"/>
  <c r="C400" i="1"/>
  <c r="B400" i="1"/>
  <c r="C399" i="1"/>
  <c r="B399" i="1"/>
  <c r="C398" i="1"/>
  <c r="B398" i="1"/>
  <c r="C397" i="1"/>
  <c r="B397" i="1"/>
  <c r="C396" i="1"/>
  <c r="B396" i="1"/>
  <c r="C395" i="1"/>
  <c r="B395" i="1"/>
  <c r="C394" i="1"/>
  <c r="B394" i="1"/>
  <c r="C393" i="1"/>
  <c r="B393" i="1"/>
  <c r="C392" i="1"/>
  <c r="B392" i="1"/>
  <c r="C391" i="1"/>
  <c r="B391" i="1"/>
  <c r="C390" i="1"/>
  <c r="B390" i="1"/>
  <c r="C389" i="1"/>
  <c r="B389" i="1"/>
  <c r="C388" i="1"/>
  <c r="B388" i="1"/>
  <c r="C387" i="1"/>
  <c r="B387" i="1"/>
  <c r="C386" i="1"/>
  <c r="B386" i="1"/>
  <c r="C385" i="1"/>
  <c r="B385" i="1"/>
  <c r="C384" i="1"/>
  <c r="B384" i="1"/>
  <c r="C383" i="1"/>
  <c r="B383" i="1"/>
  <c r="C382" i="1"/>
  <c r="B382" i="1"/>
  <c r="C381" i="1"/>
  <c r="B381" i="1"/>
  <c r="C380" i="1"/>
  <c r="B380" i="1"/>
  <c r="C379" i="1"/>
  <c r="B379" i="1"/>
  <c r="C378" i="1"/>
  <c r="B378" i="1"/>
  <c r="C377" i="1"/>
  <c r="B377" i="1"/>
  <c r="C376" i="1"/>
  <c r="B376" i="1"/>
  <c r="C375" i="1"/>
  <c r="B375" i="1"/>
  <c r="C374" i="1"/>
  <c r="B374" i="1"/>
  <c r="C373" i="1"/>
  <c r="B373" i="1"/>
  <c r="C372" i="1"/>
  <c r="B372" i="1"/>
  <c r="C371" i="1"/>
  <c r="B371" i="1"/>
  <c r="C370" i="1"/>
  <c r="B370" i="1"/>
  <c r="C369" i="1"/>
  <c r="B369" i="1"/>
  <c r="C368" i="1"/>
  <c r="B368" i="1"/>
  <c r="C367" i="1"/>
  <c r="B367" i="1"/>
  <c r="C366" i="1"/>
  <c r="B366" i="1"/>
  <c r="C365" i="1"/>
  <c r="B365" i="1"/>
  <c r="C364" i="1"/>
  <c r="B364" i="1"/>
  <c r="C363" i="1"/>
  <c r="B363" i="1"/>
  <c r="C362" i="1"/>
  <c r="B362" i="1"/>
  <c r="C361" i="1"/>
  <c r="B361" i="1"/>
  <c r="C360" i="1"/>
  <c r="B360" i="1"/>
  <c r="C359" i="1"/>
  <c r="B359" i="1"/>
  <c r="C358" i="1"/>
  <c r="B358" i="1"/>
  <c r="C357" i="1"/>
  <c r="B357" i="1"/>
  <c r="C356" i="1"/>
  <c r="B356" i="1"/>
  <c r="C355" i="1"/>
  <c r="B355" i="1"/>
  <c r="C354" i="1"/>
  <c r="B354" i="1"/>
  <c r="C353" i="1"/>
  <c r="B353" i="1"/>
  <c r="C352" i="1"/>
  <c r="B352" i="1"/>
  <c r="C351" i="1"/>
  <c r="B351" i="1"/>
  <c r="C350" i="1"/>
  <c r="B350" i="1"/>
  <c r="C349" i="1"/>
  <c r="B349" i="1"/>
  <c r="C348" i="1"/>
  <c r="B348" i="1"/>
  <c r="C347" i="1"/>
  <c r="B347" i="1"/>
  <c r="C346" i="1"/>
  <c r="B346" i="1"/>
  <c r="C345" i="1"/>
  <c r="B345" i="1"/>
  <c r="C344" i="1"/>
  <c r="B344" i="1"/>
  <c r="C343" i="1"/>
  <c r="B343" i="1"/>
  <c r="C342" i="1"/>
  <c r="B342" i="1"/>
  <c r="C341" i="1"/>
  <c r="B341" i="1"/>
  <c r="C340" i="1"/>
  <c r="B340" i="1"/>
  <c r="C339" i="1"/>
  <c r="B339" i="1"/>
  <c r="C338" i="1"/>
  <c r="B338" i="1"/>
  <c r="C337" i="1"/>
  <c r="B337" i="1"/>
  <c r="C336" i="1"/>
  <c r="B336" i="1"/>
  <c r="C335" i="1"/>
  <c r="B335" i="1"/>
  <c r="C334" i="1"/>
  <c r="B334" i="1"/>
  <c r="C333" i="1"/>
  <c r="B333" i="1"/>
  <c r="C332" i="1"/>
  <c r="B332" i="1"/>
  <c r="C331" i="1"/>
  <c r="B331" i="1"/>
  <c r="C330" i="1"/>
  <c r="B330" i="1"/>
  <c r="C329" i="1"/>
  <c r="B329" i="1"/>
  <c r="C328" i="1"/>
  <c r="B328" i="1"/>
  <c r="C327" i="1"/>
  <c r="B327" i="1"/>
  <c r="C326" i="1"/>
  <c r="B326" i="1"/>
  <c r="C325" i="1"/>
  <c r="B325" i="1"/>
  <c r="C324" i="1"/>
  <c r="B324" i="1"/>
  <c r="C323" i="1"/>
  <c r="B323" i="1"/>
  <c r="C322" i="1"/>
  <c r="B322" i="1"/>
  <c r="C321" i="1"/>
  <c r="B321" i="1"/>
  <c r="C320" i="1"/>
  <c r="B320" i="1"/>
  <c r="C319" i="1"/>
  <c r="B319" i="1"/>
  <c r="C318" i="1"/>
  <c r="B318" i="1"/>
  <c r="C317" i="1"/>
  <c r="B317" i="1"/>
  <c r="C316" i="1"/>
  <c r="B316" i="1"/>
  <c r="C315" i="1"/>
  <c r="B315" i="1"/>
  <c r="C314" i="1"/>
  <c r="B314" i="1"/>
  <c r="C313" i="1"/>
  <c r="B313" i="1"/>
  <c r="C312" i="1"/>
  <c r="B312" i="1"/>
  <c r="C311" i="1"/>
  <c r="B311" i="1"/>
  <c r="C310" i="1"/>
  <c r="B310" i="1"/>
  <c r="C309" i="1"/>
  <c r="B309" i="1"/>
  <c r="C308" i="1"/>
  <c r="B308" i="1"/>
  <c r="C307" i="1"/>
  <c r="B307" i="1"/>
  <c r="C306" i="1"/>
  <c r="B306" i="1"/>
  <c r="C305" i="1"/>
  <c r="B305" i="1"/>
  <c r="C304" i="1"/>
  <c r="B304" i="1"/>
  <c r="C303" i="1"/>
  <c r="B303" i="1"/>
  <c r="C302" i="1"/>
  <c r="B302" i="1"/>
  <c r="C301" i="1"/>
  <c r="B301" i="1"/>
  <c r="C300" i="1"/>
  <c r="B300" i="1"/>
  <c r="C299" i="1"/>
  <c r="B299" i="1"/>
  <c r="C298" i="1"/>
  <c r="B298" i="1"/>
  <c r="C297" i="1"/>
  <c r="B297" i="1"/>
  <c r="C296" i="1"/>
  <c r="B296" i="1"/>
  <c r="C295" i="1"/>
  <c r="B295" i="1"/>
  <c r="C294" i="1"/>
  <c r="B294" i="1"/>
  <c r="C293" i="1"/>
  <c r="B293" i="1"/>
  <c r="C292" i="1"/>
  <c r="B292" i="1"/>
  <c r="C291" i="1"/>
  <c r="B291" i="1"/>
  <c r="C290" i="1"/>
  <c r="B290" i="1"/>
  <c r="C289" i="1"/>
  <c r="B289" i="1"/>
  <c r="C288" i="1"/>
  <c r="B288" i="1"/>
  <c r="C287" i="1"/>
  <c r="B287" i="1"/>
  <c r="C286" i="1"/>
  <c r="B286" i="1"/>
  <c r="C285" i="1"/>
  <c r="B285" i="1"/>
  <c r="C284" i="1"/>
  <c r="B284" i="1"/>
  <c r="C283" i="1"/>
  <c r="B283" i="1"/>
  <c r="C282" i="1"/>
  <c r="B282" i="1"/>
  <c r="C281" i="1"/>
  <c r="B281" i="1"/>
  <c r="C280" i="1"/>
  <c r="B280" i="1"/>
  <c r="C279" i="1"/>
  <c r="B279" i="1"/>
  <c r="C278" i="1"/>
  <c r="B278" i="1"/>
  <c r="C277" i="1"/>
  <c r="B277" i="1"/>
  <c r="C276" i="1"/>
  <c r="B276" i="1"/>
  <c r="C275" i="1"/>
  <c r="B275" i="1"/>
  <c r="C274" i="1"/>
  <c r="B274" i="1"/>
  <c r="C273" i="1"/>
  <c r="B273" i="1"/>
  <c r="C272" i="1"/>
  <c r="B272" i="1"/>
  <c r="C271" i="1"/>
  <c r="B271" i="1"/>
  <c r="C270" i="1"/>
  <c r="B270" i="1"/>
  <c r="C269" i="1"/>
  <c r="B269" i="1"/>
  <c r="C268" i="1"/>
  <c r="B268" i="1"/>
  <c r="C267" i="1"/>
  <c r="B267" i="1"/>
  <c r="C266" i="1"/>
  <c r="B266" i="1"/>
  <c r="C265" i="1"/>
  <c r="B265" i="1"/>
  <c r="C264" i="1"/>
  <c r="B264" i="1"/>
  <c r="C263" i="1"/>
  <c r="B263" i="1"/>
  <c r="C262" i="1"/>
  <c r="B262" i="1"/>
  <c r="C261" i="1"/>
  <c r="B261" i="1"/>
  <c r="C260" i="1"/>
  <c r="B260" i="1"/>
  <c r="C259" i="1"/>
  <c r="B259" i="1"/>
  <c r="C258" i="1"/>
  <c r="B258" i="1"/>
  <c r="C257" i="1"/>
  <c r="B257" i="1"/>
  <c r="C256" i="1"/>
  <c r="B256" i="1"/>
  <c r="C255" i="1"/>
  <c r="B255" i="1"/>
  <c r="C254" i="1"/>
  <c r="B254" i="1"/>
  <c r="C253" i="1"/>
  <c r="B253" i="1"/>
  <c r="C252" i="1"/>
  <c r="B252" i="1"/>
  <c r="C251" i="1"/>
  <c r="B251" i="1"/>
  <c r="C250" i="1"/>
  <c r="B250" i="1"/>
  <c r="C249" i="1"/>
  <c r="B249" i="1"/>
  <c r="C248" i="1"/>
  <c r="B248" i="1"/>
  <c r="C247" i="1"/>
  <c r="B247" i="1"/>
  <c r="C246" i="1"/>
  <c r="B246" i="1"/>
  <c r="C245" i="1"/>
  <c r="B245" i="1"/>
  <c r="C244" i="1"/>
  <c r="B244" i="1"/>
  <c r="C243" i="1"/>
  <c r="B243" i="1"/>
  <c r="C242" i="1"/>
  <c r="B242" i="1"/>
  <c r="C241" i="1"/>
  <c r="B241" i="1"/>
  <c r="C240" i="1"/>
  <c r="B240" i="1"/>
  <c r="C239" i="1"/>
  <c r="B239" i="1"/>
  <c r="C238" i="1"/>
  <c r="B238" i="1"/>
  <c r="C237" i="1"/>
  <c r="B237" i="1"/>
  <c r="C236" i="1"/>
  <c r="B236" i="1"/>
  <c r="C235" i="1"/>
  <c r="B235" i="1"/>
  <c r="C234" i="1"/>
  <c r="B234" i="1"/>
  <c r="C233" i="1"/>
  <c r="B233" i="1"/>
  <c r="C232" i="1"/>
  <c r="B232" i="1"/>
  <c r="C231" i="1"/>
  <c r="B231" i="1"/>
  <c r="C230" i="1"/>
  <c r="B230" i="1"/>
  <c r="C229" i="1"/>
  <c r="B229" i="1"/>
  <c r="C228" i="1"/>
  <c r="B228" i="1"/>
  <c r="C227" i="1"/>
  <c r="B227" i="1"/>
  <c r="C226" i="1"/>
  <c r="B226" i="1"/>
  <c r="C225" i="1"/>
  <c r="B225" i="1"/>
  <c r="C224" i="1"/>
  <c r="B224" i="1"/>
  <c r="C223" i="1"/>
  <c r="B223" i="1"/>
  <c r="C222" i="1"/>
  <c r="B222" i="1"/>
  <c r="C221" i="1"/>
  <c r="B221" i="1"/>
  <c r="C220" i="1"/>
  <c r="B220" i="1"/>
  <c r="C219" i="1"/>
  <c r="B219" i="1"/>
  <c r="C218" i="1"/>
  <c r="B218" i="1"/>
  <c r="C217" i="1"/>
  <c r="B217" i="1"/>
  <c r="C216" i="1"/>
  <c r="B216" i="1"/>
  <c r="C215" i="1"/>
  <c r="B215" i="1"/>
  <c r="C214" i="1"/>
  <c r="B214" i="1"/>
  <c r="C213" i="1"/>
  <c r="B213" i="1"/>
  <c r="C212" i="1"/>
  <c r="B212" i="1"/>
  <c r="C211" i="1"/>
  <c r="B211" i="1"/>
  <c r="C210" i="1"/>
  <c r="B210" i="1"/>
  <c r="C209" i="1"/>
  <c r="B209" i="1"/>
  <c r="C208" i="1"/>
  <c r="B208" i="1"/>
  <c r="C207" i="1"/>
  <c r="B207" i="1"/>
  <c r="C206" i="1"/>
  <c r="B206" i="1"/>
  <c r="C205" i="1"/>
  <c r="B205" i="1"/>
  <c r="C204" i="1"/>
  <c r="B204" i="1"/>
  <c r="C203" i="1"/>
  <c r="B203" i="1"/>
  <c r="C202" i="1"/>
  <c r="B202" i="1"/>
  <c r="C201" i="1"/>
  <c r="B201" i="1"/>
  <c r="C200" i="1"/>
  <c r="B200" i="1"/>
  <c r="C199" i="1"/>
  <c r="B199" i="1"/>
  <c r="C198" i="1"/>
  <c r="B198" i="1"/>
  <c r="C197" i="1"/>
  <c r="B197" i="1"/>
  <c r="C196" i="1"/>
  <c r="B196" i="1"/>
  <c r="C195" i="1"/>
  <c r="B195" i="1"/>
  <c r="C194" i="1"/>
  <c r="B194" i="1"/>
  <c r="C193" i="1"/>
  <c r="B193" i="1"/>
  <c r="C192" i="1"/>
  <c r="B192" i="1"/>
  <c r="C191" i="1"/>
  <c r="B191" i="1"/>
  <c r="C190" i="1"/>
  <c r="B190" i="1"/>
  <c r="C189" i="1"/>
  <c r="B189" i="1"/>
  <c r="C188" i="1"/>
  <c r="B188" i="1"/>
  <c r="C187" i="1"/>
  <c r="B187" i="1"/>
  <c r="C186" i="1"/>
  <c r="B186" i="1"/>
  <c r="C185" i="1"/>
  <c r="B185" i="1"/>
  <c r="C184" i="1"/>
  <c r="B184" i="1"/>
  <c r="C183" i="1"/>
  <c r="B183" i="1"/>
  <c r="C182" i="1"/>
  <c r="B182" i="1"/>
  <c r="C181" i="1"/>
  <c r="B181" i="1"/>
  <c r="C180" i="1"/>
  <c r="B180" i="1"/>
  <c r="C179" i="1"/>
  <c r="B179" i="1"/>
  <c r="C178" i="1"/>
  <c r="B178" i="1"/>
  <c r="C177" i="1"/>
  <c r="B177" i="1"/>
  <c r="C176" i="1"/>
  <c r="B176" i="1"/>
  <c r="C175" i="1"/>
  <c r="B175" i="1"/>
  <c r="C174" i="1"/>
  <c r="B174" i="1"/>
  <c r="C173" i="1"/>
  <c r="B173" i="1"/>
  <c r="C172" i="1"/>
  <c r="B172" i="1"/>
  <c r="C171" i="1"/>
  <c r="B171" i="1"/>
  <c r="C170" i="1"/>
  <c r="B170" i="1"/>
  <c r="C169" i="1"/>
  <c r="B169" i="1"/>
  <c r="C168" i="1"/>
  <c r="B168" i="1"/>
  <c r="C167" i="1"/>
  <c r="B167" i="1"/>
  <c r="C166" i="1"/>
  <c r="B166" i="1"/>
  <c r="C165" i="1"/>
  <c r="B165" i="1"/>
  <c r="C164" i="1"/>
  <c r="B164" i="1"/>
  <c r="C163" i="1"/>
  <c r="B163" i="1"/>
  <c r="C162" i="1"/>
  <c r="B162" i="1"/>
  <c r="C161" i="1"/>
  <c r="B161" i="1"/>
  <c r="C160" i="1"/>
  <c r="B160" i="1"/>
  <c r="C159" i="1"/>
  <c r="B159" i="1"/>
  <c r="C158" i="1"/>
  <c r="B158" i="1"/>
  <c r="C157" i="1"/>
  <c r="B157" i="1"/>
  <c r="C156" i="1"/>
  <c r="B156" i="1"/>
  <c r="C155" i="1"/>
  <c r="B155" i="1"/>
  <c r="C154" i="1"/>
  <c r="B154" i="1"/>
  <c r="C153" i="1"/>
  <c r="B153" i="1"/>
  <c r="C152" i="1"/>
  <c r="B152" i="1"/>
  <c r="C151" i="1"/>
  <c r="B151" i="1"/>
  <c r="C150" i="1"/>
  <c r="B150" i="1"/>
  <c r="C149" i="1"/>
  <c r="B149" i="1"/>
  <c r="C148" i="1"/>
  <c r="B148" i="1"/>
  <c r="C147" i="1"/>
  <c r="B147" i="1"/>
  <c r="C146" i="1"/>
  <c r="B146" i="1"/>
  <c r="C145" i="1"/>
  <c r="B145" i="1"/>
  <c r="C144" i="1"/>
  <c r="B144" i="1"/>
  <c r="C143" i="1"/>
  <c r="B143" i="1"/>
  <c r="C142" i="1"/>
  <c r="B142" i="1"/>
  <c r="C141" i="1"/>
  <c r="B141" i="1"/>
  <c r="C140" i="1"/>
  <c r="B140" i="1"/>
  <c r="C139" i="1"/>
  <c r="B139" i="1"/>
  <c r="C138" i="1"/>
  <c r="B138" i="1"/>
  <c r="C137" i="1"/>
  <c r="B137" i="1"/>
  <c r="C136" i="1"/>
  <c r="B136" i="1"/>
  <c r="C135" i="1"/>
  <c r="B135" i="1"/>
  <c r="C134" i="1"/>
  <c r="B134" i="1"/>
  <c r="C133" i="1"/>
  <c r="B133" i="1"/>
  <c r="C132" i="1"/>
  <c r="B132" i="1"/>
  <c r="C131" i="1"/>
  <c r="B131" i="1"/>
  <c r="C130" i="1"/>
  <c r="B130" i="1"/>
  <c r="C129" i="1"/>
  <c r="B129" i="1"/>
  <c r="C128" i="1"/>
  <c r="B128" i="1"/>
  <c r="C127" i="1"/>
  <c r="B127" i="1"/>
  <c r="C126" i="1"/>
  <c r="B126" i="1"/>
  <c r="C125" i="1"/>
  <c r="B125" i="1"/>
  <c r="C124" i="1"/>
  <c r="B124" i="1"/>
  <c r="C123" i="1"/>
  <c r="B123" i="1"/>
  <c r="C122" i="1"/>
  <c r="B122" i="1"/>
  <c r="C121" i="1"/>
  <c r="B121" i="1"/>
  <c r="C120" i="1"/>
  <c r="B120" i="1"/>
  <c r="C119" i="1"/>
  <c r="B119" i="1"/>
  <c r="C118" i="1"/>
  <c r="B118" i="1"/>
  <c r="C117" i="1"/>
  <c r="B117" i="1"/>
  <c r="C116" i="1"/>
  <c r="B116" i="1"/>
  <c r="C115" i="1"/>
  <c r="B115" i="1"/>
  <c r="C114" i="1"/>
  <c r="B114" i="1"/>
  <c r="C113" i="1"/>
  <c r="B113" i="1"/>
  <c r="C112" i="1"/>
  <c r="B112" i="1"/>
  <c r="C111" i="1"/>
  <c r="B111" i="1"/>
  <c r="C110" i="1"/>
  <c r="B110" i="1"/>
  <c r="C109" i="1"/>
  <c r="B109" i="1"/>
  <c r="C108" i="1"/>
  <c r="B108" i="1"/>
  <c r="C107" i="1"/>
  <c r="B107" i="1"/>
  <c r="C106" i="1"/>
  <c r="B106" i="1"/>
  <c r="C105" i="1"/>
  <c r="B105" i="1"/>
  <c r="C104" i="1"/>
  <c r="B104" i="1"/>
  <c r="C103" i="1"/>
  <c r="B103" i="1"/>
  <c r="C102" i="1"/>
  <c r="B102" i="1"/>
  <c r="C101" i="1"/>
  <c r="B101" i="1"/>
  <c r="C100" i="1"/>
  <c r="B100" i="1"/>
  <c r="C99" i="1"/>
  <c r="B99" i="1"/>
  <c r="C98" i="1"/>
  <c r="B98" i="1"/>
  <c r="C97" i="1"/>
  <c r="B97" i="1"/>
  <c r="C96" i="1"/>
  <c r="B96" i="1"/>
  <c r="C95" i="1"/>
  <c r="B95" i="1"/>
  <c r="C94" i="1"/>
  <c r="B94" i="1"/>
  <c r="C93" i="1"/>
  <c r="B93" i="1"/>
  <c r="C92" i="1"/>
  <c r="B92" i="1"/>
  <c r="C91" i="1"/>
  <c r="B91" i="1"/>
  <c r="C90" i="1"/>
  <c r="B90" i="1"/>
  <c r="C89" i="1"/>
  <c r="B89" i="1"/>
  <c r="C88" i="1"/>
  <c r="B88" i="1"/>
  <c r="C87" i="1"/>
  <c r="B87" i="1"/>
  <c r="C86" i="1"/>
  <c r="B86" i="1"/>
  <c r="C85" i="1"/>
  <c r="B85" i="1"/>
  <c r="C84" i="1"/>
  <c r="B84" i="1"/>
  <c r="C83" i="1"/>
  <c r="B83" i="1"/>
  <c r="C82" i="1"/>
  <c r="B82" i="1"/>
  <c r="C81" i="1"/>
  <c r="B81" i="1"/>
  <c r="C80" i="1"/>
  <c r="B80" i="1"/>
  <c r="C79" i="1"/>
  <c r="B79" i="1"/>
  <c r="C78" i="1"/>
  <c r="B78" i="1"/>
  <c r="C77" i="1"/>
  <c r="B77" i="1"/>
  <c r="C76" i="1"/>
  <c r="B76" i="1"/>
  <c r="C75" i="1"/>
  <c r="B75" i="1"/>
  <c r="C74" i="1"/>
  <c r="B74" i="1"/>
  <c r="C73" i="1"/>
  <c r="B73" i="1"/>
  <c r="C72" i="1"/>
  <c r="B72" i="1"/>
  <c r="C71" i="1"/>
  <c r="B71" i="1"/>
  <c r="C70" i="1"/>
  <c r="B70" i="1"/>
  <c r="C69" i="1"/>
  <c r="B69" i="1"/>
  <c r="C68" i="1"/>
  <c r="B68" i="1"/>
  <c r="C67" i="1"/>
  <c r="B67" i="1"/>
  <c r="C66" i="1"/>
  <c r="B66" i="1"/>
  <c r="C65" i="1"/>
  <c r="B65" i="1"/>
  <c r="C64" i="1"/>
  <c r="B64" i="1"/>
  <c r="C63" i="1"/>
  <c r="B63" i="1"/>
  <c r="C62" i="1"/>
  <c r="B62" i="1"/>
  <c r="C61" i="1"/>
  <c r="B61" i="1"/>
  <c r="C60" i="1"/>
  <c r="B60" i="1"/>
  <c r="C59" i="1"/>
  <c r="B59" i="1"/>
  <c r="C58" i="1"/>
  <c r="B58" i="1"/>
  <c r="C57" i="1"/>
  <c r="B57" i="1"/>
  <c r="C56" i="1"/>
  <c r="B56" i="1"/>
  <c r="C55" i="1"/>
  <c r="B55" i="1"/>
  <c r="C54" i="1"/>
  <c r="B54" i="1"/>
  <c r="C53" i="1"/>
  <c r="B53" i="1"/>
  <c r="C52" i="1"/>
  <c r="B52" i="1"/>
  <c r="C51" i="1"/>
  <c r="B51" i="1"/>
  <c r="C50" i="1"/>
  <c r="B50" i="1"/>
  <c r="C49" i="1"/>
  <c r="B49" i="1"/>
  <c r="C48" i="1"/>
  <c r="B48" i="1"/>
  <c r="C47" i="1"/>
  <c r="B47" i="1"/>
  <c r="C46" i="1"/>
  <c r="B46" i="1"/>
  <c r="C45" i="1"/>
  <c r="B45" i="1"/>
  <c r="C44" i="1"/>
  <c r="B44" i="1"/>
  <c r="C43" i="1"/>
  <c r="B43" i="1"/>
  <c r="C42" i="1"/>
  <c r="B42" i="1"/>
  <c r="C41" i="1"/>
  <c r="B41" i="1"/>
  <c r="C40" i="1"/>
  <c r="B40" i="1"/>
  <c r="C39" i="1"/>
  <c r="B39" i="1"/>
  <c r="C38" i="1"/>
  <c r="B38" i="1"/>
  <c r="C37" i="1"/>
  <c r="B37" i="1"/>
  <c r="C36" i="1"/>
  <c r="B36" i="1"/>
  <c r="C35" i="1"/>
  <c r="B35" i="1"/>
  <c r="C34" i="1"/>
  <c r="B34" i="1"/>
  <c r="C33" i="1"/>
  <c r="B33" i="1"/>
  <c r="C32" i="1"/>
  <c r="B32" i="1"/>
  <c r="C31" i="1"/>
  <c r="B31" i="1"/>
  <c r="C30" i="1"/>
  <c r="B30" i="1"/>
  <c r="C29" i="1"/>
  <c r="B29" i="1"/>
  <c r="C28" i="1"/>
  <c r="B28" i="1"/>
  <c r="C27" i="1"/>
  <c r="B27" i="1"/>
  <c r="C26" i="1"/>
  <c r="B26" i="1"/>
  <c r="C25" i="1"/>
  <c r="B25" i="1"/>
  <c r="C24" i="1"/>
  <c r="B24" i="1"/>
  <c r="C23" i="1"/>
  <c r="B23" i="1"/>
  <c r="C22" i="1"/>
  <c r="B22" i="1"/>
  <c r="C21" i="1"/>
  <c r="B21" i="1"/>
  <c r="C20" i="1"/>
  <c r="B20" i="1"/>
  <c r="C19" i="1"/>
  <c r="B19" i="1"/>
  <c r="C18" i="1"/>
  <c r="B18" i="1"/>
  <c r="C17" i="1"/>
  <c r="B17" i="1"/>
  <c r="C16" i="1"/>
  <c r="B16" i="1"/>
  <c r="C15" i="1"/>
  <c r="B15" i="1"/>
  <c r="C14" i="1"/>
  <c r="B14" i="1"/>
  <c r="C13" i="1"/>
  <c r="B13" i="1"/>
  <c r="C12" i="1"/>
  <c r="B12" i="1"/>
  <c r="C11" i="1"/>
  <c r="B11" i="1"/>
  <c r="C10" i="1"/>
  <c r="B10" i="1"/>
  <c r="C9" i="1"/>
  <c r="B9" i="1"/>
  <c r="C8" i="1"/>
  <c r="B8" i="1"/>
  <c r="C7" i="1"/>
  <c r="B7" i="1"/>
  <c r="C6" i="1"/>
  <c r="B6" i="1"/>
  <c r="C5" i="1"/>
  <c r="B5" i="1"/>
  <c r="C4" i="1"/>
  <c r="B4" i="1"/>
  <c r="C3" i="1"/>
  <c r="B3" i="1"/>
  <c r="C2" i="1"/>
  <c r="B2" i="1"/>
  <c r="C14" i="5"/>
  <c r="C16" i="5"/>
  <c r="C17" i="5"/>
  <c r="C18" i="5"/>
  <c r="C15" i="5"/>
  <c r="C19" i="5"/>
  <c r="E19" i="5"/>
  <c r="D19" i="5"/>
  <c r="D15" i="5"/>
  <c r="E18" i="5"/>
  <c r="D18" i="5"/>
  <c r="D17" i="5"/>
  <c r="E16" i="5"/>
  <c r="D16" i="5"/>
  <c r="E14" i="5"/>
  <c r="E15" i="5"/>
  <c r="E17" i="5"/>
  <c r="D14" i="5"/>
</calcChain>
</file>

<file path=xl/sharedStrings.xml><?xml version="1.0" encoding="utf-8"?>
<sst xmlns="http://schemas.openxmlformats.org/spreadsheetml/2006/main" count="6496" uniqueCount="590">
  <si>
    <t>S. No.</t>
  </si>
  <si>
    <t>Customer Name</t>
  </si>
  <si>
    <t>Order Date</t>
  </si>
  <si>
    <t>Ship Date</t>
  </si>
  <si>
    <t>Ship Mode</t>
  </si>
  <si>
    <t>Segment</t>
  </si>
  <si>
    <t>Country</t>
  </si>
  <si>
    <t>Region</t>
  </si>
  <si>
    <t>Market</t>
  </si>
  <si>
    <t>Category</t>
  </si>
  <si>
    <t>Sales</t>
  </si>
  <si>
    <t>Quantity</t>
  </si>
  <si>
    <t>Discount</t>
  </si>
  <si>
    <t>Profit</t>
  </si>
  <si>
    <t>Order Priority</t>
  </si>
  <si>
    <t>Aaron Bergman</t>
  </si>
  <si>
    <t>First Class</t>
  </si>
  <si>
    <t>Consumer</t>
  </si>
  <si>
    <t>United States</t>
  </si>
  <si>
    <t>Central US</t>
  </si>
  <si>
    <t>USCA</t>
  </si>
  <si>
    <t>Technology</t>
  </si>
  <si>
    <t>High</t>
  </si>
  <si>
    <t>Justin Ritter</t>
  </si>
  <si>
    <t>Second Class</t>
  </si>
  <si>
    <t>Corporate</t>
  </si>
  <si>
    <t>Australia</t>
  </si>
  <si>
    <t>Oceania</t>
  </si>
  <si>
    <t>Asia Pacific</t>
  </si>
  <si>
    <t>Furniture</t>
  </si>
  <si>
    <t>Critical</t>
  </si>
  <si>
    <t>Craig Reiter</t>
  </si>
  <si>
    <t>Medium</t>
  </si>
  <si>
    <t>Katherine Murray</t>
  </si>
  <si>
    <t>Home Office</t>
  </si>
  <si>
    <t>Germany</t>
  </si>
  <si>
    <t>Western Europe</t>
  </si>
  <si>
    <t>Europe</t>
  </si>
  <si>
    <t>Rick Hansen</t>
  </si>
  <si>
    <t>Same Day</t>
  </si>
  <si>
    <t>Senegal</t>
  </si>
  <si>
    <t>Western Africa</t>
  </si>
  <si>
    <t>Africa</t>
  </si>
  <si>
    <t>Jim Mitchum</t>
  </si>
  <si>
    <t>Toby Swindell</t>
  </si>
  <si>
    <t>New Zealand</t>
  </si>
  <si>
    <t>Mick Brown</t>
  </si>
  <si>
    <t>Standard Class</t>
  </si>
  <si>
    <t>Western US</t>
  </si>
  <si>
    <t>Office Supplies</t>
  </si>
  <si>
    <t>Anthony Jacobs</t>
  </si>
  <si>
    <t>Afghanistan</t>
  </si>
  <si>
    <t>Southern Asia</t>
  </si>
  <si>
    <t>Magdelene Morse</t>
  </si>
  <si>
    <t>Saudi Arabia</t>
  </si>
  <si>
    <t>Western Asia</t>
  </si>
  <si>
    <t>Vicky Freymann</t>
  </si>
  <si>
    <t>Brazil</t>
  </si>
  <si>
    <t>South America</t>
  </si>
  <si>
    <t>LATAM</t>
  </si>
  <si>
    <t>Peter Fuller</t>
  </si>
  <si>
    <t>China</t>
  </si>
  <si>
    <t>Eastern Asia</t>
  </si>
  <si>
    <t>Ben Peterman</t>
  </si>
  <si>
    <t>France</t>
  </si>
  <si>
    <t>Low</t>
  </si>
  <si>
    <t>Patrick Jones</t>
  </si>
  <si>
    <t>Italy</t>
  </si>
  <si>
    <t>Southern Europe</t>
  </si>
  <si>
    <t>Jim Sink</t>
  </si>
  <si>
    <t>Ritsa Hightower</t>
  </si>
  <si>
    <t>Tanzania</t>
  </si>
  <si>
    <t>Eastern Africa</t>
  </si>
  <si>
    <t>Ann Blume</t>
  </si>
  <si>
    <t>Poland</t>
  </si>
  <si>
    <t>Eastern Europe</t>
  </si>
  <si>
    <t>Jason Klamczynski</t>
  </si>
  <si>
    <t>Laurel Beltran</t>
  </si>
  <si>
    <t>United Kingdom</t>
  </si>
  <si>
    <t>Northern Europe</t>
  </si>
  <si>
    <t>Naresj Patel</t>
  </si>
  <si>
    <t>Mexico</t>
  </si>
  <si>
    <t>Central America</t>
  </si>
  <si>
    <t>Valerie Dominguez</t>
  </si>
  <si>
    <t>El Salvador</t>
  </si>
  <si>
    <t>Phillip Breyer</t>
  </si>
  <si>
    <t>Taiwan</t>
  </si>
  <si>
    <t>Eugene Barchas</t>
  </si>
  <si>
    <t>Aaron Hawkins</t>
  </si>
  <si>
    <t>Eastern US</t>
  </si>
  <si>
    <t>Benjamin Patterson</t>
  </si>
  <si>
    <t>India</t>
  </si>
  <si>
    <t>Rick Reed</t>
  </si>
  <si>
    <t>Dominican Republic</t>
  </si>
  <si>
    <t>Caribbean</t>
  </si>
  <si>
    <t>Bill Shonely</t>
  </si>
  <si>
    <t>Dave Poirier</t>
  </si>
  <si>
    <t>Democratic Republic of the Congo</t>
  </si>
  <si>
    <t>Central Africa</t>
  </si>
  <si>
    <t>Patrick O'Donnell</t>
  </si>
  <si>
    <t>Dan Lawera</t>
  </si>
  <si>
    <t>Joy Bell-</t>
  </si>
  <si>
    <t>Indonesia</t>
  </si>
  <si>
    <t>Southeastern Asia</t>
  </si>
  <si>
    <t>Barry Franz</t>
  </si>
  <si>
    <t>Vivek Grady</t>
  </si>
  <si>
    <t>Greg Tran</t>
  </si>
  <si>
    <t>Zuschuss Carroll</t>
  </si>
  <si>
    <t>Southern US</t>
  </si>
  <si>
    <t>Ellis Ballard</t>
  </si>
  <si>
    <t>Arthur Prichep</t>
  </si>
  <si>
    <t>Scott Williamson</t>
  </si>
  <si>
    <t>John Huston</t>
  </si>
  <si>
    <t>Uruguay</t>
  </si>
  <si>
    <t>Trudy Glocke</t>
  </si>
  <si>
    <t>Iran</t>
  </si>
  <si>
    <t>Deirdre Greer</t>
  </si>
  <si>
    <t>Mozambique</t>
  </si>
  <si>
    <t>Sheri Gordon</t>
  </si>
  <si>
    <t>Guy Phonely</t>
  </si>
  <si>
    <t>Mitch Webber</t>
  </si>
  <si>
    <t>Chuck Sachs</t>
  </si>
  <si>
    <t>Bangladesh</t>
  </si>
  <si>
    <t>Michael Stewart</t>
  </si>
  <si>
    <t>Kimberly Carter</t>
  </si>
  <si>
    <t>Denny Blanton</t>
  </si>
  <si>
    <t>Aaron Smayling</t>
  </si>
  <si>
    <t>Dave Kipp</t>
  </si>
  <si>
    <t>Spain</t>
  </si>
  <si>
    <t>Cari Sayre</t>
  </si>
  <si>
    <t>Evan Minnotte</t>
  </si>
  <si>
    <t>Dianna Wilson</t>
  </si>
  <si>
    <t>Ukraine</t>
  </si>
  <si>
    <t>Alan Schoenberger</t>
  </si>
  <si>
    <t>Shui Tom</t>
  </si>
  <si>
    <t>Nicaragua</t>
  </si>
  <si>
    <t>Barry Weirich</t>
  </si>
  <si>
    <t>Laura Armstrong</t>
  </si>
  <si>
    <t>Aimee Bixby</t>
  </si>
  <si>
    <t>Bobby Elias</t>
  </si>
  <si>
    <t>Sam Zeldin</t>
  </si>
  <si>
    <t>Raymond Messe</t>
  </si>
  <si>
    <t>Harry Greene</t>
  </si>
  <si>
    <t>Morocco</t>
  </si>
  <si>
    <t>North Africa</t>
  </si>
  <si>
    <t>Anne McFarland</t>
  </si>
  <si>
    <t>Alejandro Ballentine</t>
  </si>
  <si>
    <t>Rachel Payne</t>
  </si>
  <si>
    <t>Berenike Kampe</t>
  </si>
  <si>
    <t>Janet Martin</t>
  </si>
  <si>
    <t>Nick Zandusky</t>
  </si>
  <si>
    <t>Steve Chapman</t>
  </si>
  <si>
    <t>Philippines</t>
  </si>
  <si>
    <t>Noah Childs</t>
  </si>
  <si>
    <t>Natalie Fritzler</t>
  </si>
  <si>
    <t>Austria</t>
  </si>
  <si>
    <t>Paul MacIntyre</t>
  </si>
  <si>
    <t>Maria Zettner</t>
  </si>
  <si>
    <t>Henry MacAllister</t>
  </si>
  <si>
    <t>Rick Wilson</t>
  </si>
  <si>
    <t>Logan Haushalter</t>
  </si>
  <si>
    <t>Fred Hopkins</t>
  </si>
  <si>
    <t>Khloe Miller</t>
  </si>
  <si>
    <t>Adam Bellavance</t>
  </si>
  <si>
    <t>Colombia</t>
  </si>
  <si>
    <t>Dave Brooks</t>
  </si>
  <si>
    <t>Valerie Mitchum</t>
  </si>
  <si>
    <t>Netherlands</t>
  </si>
  <si>
    <t>Don Miller</t>
  </si>
  <si>
    <t>Neoma Murray</t>
  </si>
  <si>
    <t>Lena Creighton</t>
  </si>
  <si>
    <t>Rose O'Brian</t>
  </si>
  <si>
    <t>Erin Mull</t>
  </si>
  <si>
    <t>Odella Nelson</t>
  </si>
  <si>
    <t>Vivek Sundaresam</t>
  </si>
  <si>
    <t>Chad McGuire</t>
  </si>
  <si>
    <t>Don Weiss</t>
  </si>
  <si>
    <t>Malaysia</t>
  </si>
  <si>
    <t>Gary McGarr</t>
  </si>
  <si>
    <t>Ecuador</t>
  </si>
  <si>
    <t>Stuart Van</t>
  </si>
  <si>
    <t>Michael Moore</t>
  </si>
  <si>
    <t>Julie Kriz</t>
  </si>
  <si>
    <t>Thailand</t>
  </si>
  <si>
    <t>Alyssa Tate</t>
  </si>
  <si>
    <t>Paul Van Hugh</t>
  </si>
  <si>
    <t>Sean Braxton</t>
  </si>
  <si>
    <t>Sally Matthias</t>
  </si>
  <si>
    <t>Somalia</t>
  </si>
  <si>
    <t>Katharine Harms</t>
  </si>
  <si>
    <t>Mike Pelletier</t>
  </si>
  <si>
    <t>Lisa Hazard</t>
  </si>
  <si>
    <t>Corey Roper</t>
  </si>
  <si>
    <t>Greg Matthias</t>
  </si>
  <si>
    <t>Ryan Akin</t>
  </si>
  <si>
    <t>Roland Fjeld</t>
  </si>
  <si>
    <t>Dario Medina</t>
  </si>
  <si>
    <t>Guatemala</t>
  </si>
  <si>
    <t>Bill Eplett</t>
  </si>
  <si>
    <t>Sean O'Donnell</t>
  </si>
  <si>
    <t>Damala Kotsonis</t>
  </si>
  <si>
    <t>Liz Carlisle</t>
  </si>
  <si>
    <t>Claire Gute</t>
  </si>
  <si>
    <t>Hunter Glantz</t>
  </si>
  <si>
    <t>Alan Dominguez</t>
  </si>
  <si>
    <t>Becky Pak</t>
  </si>
  <si>
    <t>Andrew Allen</t>
  </si>
  <si>
    <t>Rob Lucas</t>
  </si>
  <si>
    <t>Scot Wooten</t>
  </si>
  <si>
    <t>Bart Watters</t>
  </si>
  <si>
    <t>Yoseph Carroll</t>
  </si>
  <si>
    <t>Jill Matthias</t>
  </si>
  <si>
    <t>Belarus</t>
  </si>
  <si>
    <t>Jason Fortune-</t>
  </si>
  <si>
    <t>Don Jones</t>
  </si>
  <si>
    <t>Monica Federle</t>
  </si>
  <si>
    <t>Toby Carlisle</t>
  </si>
  <si>
    <t>Christine Phan</t>
  </si>
  <si>
    <t>Eugene Hildebrand</t>
  </si>
  <si>
    <t>Nat Carroll</t>
  </si>
  <si>
    <t>Joy Smith</t>
  </si>
  <si>
    <t>Alice McCarthy</t>
  </si>
  <si>
    <t>Jamie Frazer</t>
  </si>
  <si>
    <t>Cambodia</t>
  </si>
  <si>
    <t>James Galang</t>
  </si>
  <si>
    <t>Adam Hart</t>
  </si>
  <si>
    <t>Alex Grayson</t>
  </si>
  <si>
    <t>Neil Französisch</t>
  </si>
  <si>
    <t>Daniel Raglin</t>
  </si>
  <si>
    <t>Nona Balk</t>
  </si>
  <si>
    <t>Nathan Mautz</t>
  </si>
  <si>
    <t>Tom Ashbrook</t>
  </si>
  <si>
    <t>Shahid Collister</t>
  </si>
  <si>
    <t>Pete Armstrong</t>
  </si>
  <si>
    <t>South Africa</t>
  </si>
  <si>
    <t>Southern Africa</t>
  </si>
  <si>
    <t>Rob Beeghly</t>
  </si>
  <si>
    <t>Larry Hughes</t>
  </si>
  <si>
    <t>Ken Black</t>
  </si>
  <si>
    <t>Canada</t>
  </si>
  <si>
    <t>Mary Zewe</t>
  </si>
  <si>
    <t>Denise Monton</t>
  </si>
  <si>
    <t>Carol Adams</t>
  </si>
  <si>
    <t>Japan</t>
  </si>
  <si>
    <t>Sean Christensen</t>
  </si>
  <si>
    <t>Mick Hernandez</t>
  </si>
  <si>
    <t>Karen Seio</t>
  </si>
  <si>
    <t>Bruce Geld</t>
  </si>
  <si>
    <t>Russia</t>
  </si>
  <si>
    <t>John Lee</t>
  </si>
  <si>
    <t>Anne Pryor</t>
  </si>
  <si>
    <t>Cyra Reiten</t>
  </si>
  <si>
    <t>Bart Folk</t>
  </si>
  <si>
    <t>Janet Molinari</t>
  </si>
  <si>
    <t>Tamara Willingham</t>
  </si>
  <si>
    <t>Randy Bradley</t>
  </si>
  <si>
    <t>Jim Radford</t>
  </si>
  <si>
    <t>Egypt</t>
  </si>
  <si>
    <t>Maribeth Dona</t>
  </si>
  <si>
    <t>Azerbaijan</t>
  </si>
  <si>
    <t>Emily Phan</t>
  </si>
  <si>
    <t>Maxwell Schwartz</t>
  </si>
  <si>
    <t>Corinna Mitchell</t>
  </si>
  <si>
    <t>Julie Creighton</t>
  </si>
  <si>
    <t>Lithuania</t>
  </si>
  <si>
    <t>George Bell</t>
  </si>
  <si>
    <t>Justin Hirsh</t>
  </si>
  <si>
    <t>Argentina</t>
  </si>
  <si>
    <t>Michelle Tran</t>
  </si>
  <si>
    <t>Adrian Barton</t>
  </si>
  <si>
    <t>Cynthia Voltz</t>
  </si>
  <si>
    <t>Lesotho</t>
  </si>
  <si>
    <t>Nicole Hansen</t>
  </si>
  <si>
    <t>Heather Jas</t>
  </si>
  <si>
    <t>James Lanier</t>
  </si>
  <si>
    <t>Muhammed Yedwab</t>
  </si>
  <si>
    <t>Kelly Collister</t>
  </si>
  <si>
    <t>Helen Andreada</t>
  </si>
  <si>
    <t>Meg Tillman</t>
  </si>
  <si>
    <t>Fred Wasserman</t>
  </si>
  <si>
    <t>Brosina Hoffman</t>
  </si>
  <si>
    <t>Dana Kaydos</t>
  </si>
  <si>
    <t>Karen Daniels</t>
  </si>
  <si>
    <t>Sung Chung</t>
  </si>
  <si>
    <t>Craig Yedwab</t>
  </si>
  <si>
    <t>Hunter Lopez</t>
  </si>
  <si>
    <t>Carol Triggs</t>
  </si>
  <si>
    <t>Christopher Conant</t>
  </si>
  <si>
    <t>Georgia Rosenberg</t>
  </si>
  <si>
    <t>Ted Trevino</t>
  </si>
  <si>
    <t>Phillina Ober</t>
  </si>
  <si>
    <t>Emily Ducich</t>
  </si>
  <si>
    <t>Vietnam</t>
  </si>
  <si>
    <t>Tony Molinari</t>
  </si>
  <si>
    <t>Cuba</t>
  </si>
  <si>
    <t>Anthony Witt</t>
  </si>
  <si>
    <t>Speros Goranitis</t>
  </si>
  <si>
    <t>Romania</t>
  </si>
  <si>
    <t>Bryan Mills</t>
  </si>
  <si>
    <t>Dennis Kane</t>
  </si>
  <si>
    <t>Adam Shillingsburg</t>
  </si>
  <si>
    <t>Sarah Foster</t>
  </si>
  <si>
    <t>Turkey</t>
  </si>
  <si>
    <t>Jane Waco</t>
  </si>
  <si>
    <t>Chad Cunningham</t>
  </si>
  <si>
    <t>Russell D'Ascenzo</t>
  </si>
  <si>
    <t>Cameroon</t>
  </si>
  <si>
    <t>Sue Ann Reed</t>
  </si>
  <si>
    <t>Eleni McCrary</t>
  </si>
  <si>
    <t>Charles Sheldon</t>
  </si>
  <si>
    <t>Julia Dunbar</t>
  </si>
  <si>
    <t>Greg Hansen</t>
  </si>
  <si>
    <t>Carlos Meador</t>
  </si>
  <si>
    <t>Rick Bensley</t>
  </si>
  <si>
    <t>Ross Baird</t>
  </si>
  <si>
    <t>Thomas Seio</t>
  </si>
  <si>
    <t>Mike Vittorini</t>
  </si>
  <si>
    <t>Brendan Dodson</t>
  </si>
  <si>
    <t>Pamela Stobb</t>
  </si>
  <si>
    <t>Filia McAdams</t>
  </si>
  <si>
    <t>Cynthia Arntzen</t>
  </si>
  <si>
    <t>Cynthia Delaney</t>
  </si>
  <si>
    <t>Nancy Lomonaco</t>
  </si>
  <si>
    <t>Ted Butterfield</t>
  </si>
  <si>
    <t>Keith Dawkins</t>
  </si>
  <si>
    <t>Hungary</t>
  </si>
  <si>
    <t>Ken Brennan</t>
  </si>
  <si>
    <t>Maureen Gnade</t>
  </si>
  <si>
    <t>Beth Paige</t>
  </si>
  <si>
    <t>Singapore</t>
  </si>
  <si>
    <t>Henia Zydlo</t>
  </si>
  <si>
    <t>Angola</t>
  </si>
  <si>
    <t>Elizabeth Moffitt</t>
  </si>
  <si>
    <t>Bryan Spruell</t>
  </si>
  <si>
    <t>Dianna Vittorini</t>
  </si>
  <si>
    <t>Maria Bertelson</t>
  </si>
  <si>
    <t>Pauline Chand</t>
  </si>
  <si>
    <t>Christine Abelman</t>
  </si>
  <si>
    <t>Duane Benoit</t>
  </si>
  <si>
    <t>Karl Braun</t>
  </si>
  <si>
    <t>Pete Kriz</t>
  </si>
  <si>
    <t>Art Foster</t>
  </si>
  <si>
    <t>Shirley Jackson</t>
  </si>
  <si>
    <t>Corey Catlett</t>
  </si>
  <si>
    <t>Brad Eason</t>
  </si>
  <si>
    <t>Belgium</t>
  </si>
  <si>
    <t>Skye Norling</t>
  </si>
  <si>
    <t>Pakistan</t>
  </si>
  <si>
    <t>Christina DeMoss</t>
  </si>
  <si>
    <t>Barry Gonzalez</t>
  </si>
  <si>
    <t>Finland</t>
  </si>
  <si>
    <t>Clay Cheatham</t>
  </si>
  <si>
    <t>Stewart Visinsky</t>
  </si>
  <si>
    <t>Helen Wasserman</t>
  </si>
  <si>
    <t>Alejandro Savely</t>
  </si>
  <si>
    <t>Lela Donovan</t>
  </si>
  <si>
    <t>Neola Schneider</t>
  </si>
  <si>
    <t>Craig Molinari</t>
  </si>
  <si>
    <t>Ghana</t>
  </si>
  <si>
    <t>Maureen Gastineau</t>
  </si>
  <si>
    <t>Dean Braden</t>
  </si>
  <si>
    <t>Cari Schnelling</t>
  </si>
  <si>
    <t>Brad Norvell</t>
  </si>
  <si>
    <t>Greg Guthrie</t>
  </si>
  <si>
    <t>Brian Stugart</t>
  </si>
  <si>
    <t>Amy Cox</t>
  </si>
  <si>
    <t>Chloris Kastensmidt</t>
  </si>
  <si>
    <t>Justin Deggeller</t>
  </si>
  <si>
    <t>Melanie Seite</t>
  </si>
  <si>
    <t>Craig Leslie</t>
  </si>
  <si>
    <t>Charles McCrossin</t>
  </si>
  <si>
    <t>John Castell</t>
  </si>
  <si>
    <t>Lena Hernandez</t>
  </si>
  <si>
    <t>Darrin Van Huff</t>
  </si>
  <si>
    <t>Bradley Talbott</t>
  </si>
  <si>
    <t>Brian Moss</t>
  </si>
  <si>
    <t>Mitch Gastineau</t>
  </si>
  <si>
    <t>Frank Carlisle</t>
  </si>
  <si>
    <t>Thomas Thornton</t>
  </si>
  <si>
    <t>Sarah Jordon</t>
  </si>
  <si>
    <t>Patrick Bzostek</t>
  </si>
  <si>
    <t>Robert Waldorf</t>
  </si>
  <si>
    <t>Dennis Bolton</t>
  </si>
  <si>
    <t>Zambia</t>
  </si>
  <si>
    <t>David Kendrick</t>
  </si>
  <si>
    <t>Penelope Sewall</t>
  </si>
  <si>
    <t>Meg O'Connel</t>
  </si>
  <si>
    <t>Mathew Reese</t>
  </si>
  <si>
    <t>Christy Brittain</t>
  </si>
  <si>
    <t>Ruben Ausman</t>
  </si>
  <si>
    <t>Mike Gockenbach</t>
  </si>
  <si>
    <t>Eric Murdock</t>
  </si>
  <si>
    <t>Denny Joy</t>
  </si>
  <si>
    <t>Carlos Daly</t>
  </si>
  <si>
    <t>Bobby Odegard</t>
  </si>
  <si>
    <t>Kunst Miller</t>
  </si>
  <si>
    <t>Brooke Gillingham</t>
  </si>
  <si>
    <t>Chad Sievert</t>
  </si>
  <si>
    <t>Brian Derr</t>
  </si>
  <si>
    <t>Iraq</t>
  </si>
  <si>
    <t>Randy Ferguson</t>
  </si>
  <si>
    <t>Justin Ellison</t>
  </si>
  <si>
    <t>Cindy Chapman</t>
  </si>
  <si>
    <t>Larry Tron</t>
  </si>
  <si>
    <t>Barbara Fisher</t>
  </si>
  <si>
    <t>Caroline Jumper</t>
  </si>
  <si>
    <t>Sally Hughsby</t>
  </si>
  <si>
    <t>Sara Luxemburg</t>
  </si>
  <si>
    <t>Liberia</t>
  </si>
  <si>
    <t>Jennifer Braxton</t>
  </si>
  <si>
    <t>Tim Brockman</t>
  </si>
  <si>
    <t>Paul Stevenson</t>
  </si>
  <si>
    <t>Brenda Bowman</t>
  </si>
  <si>
    <t>Georgia</t>
  </si>
  <si>
    <t>Susan Pistek</t>
  </si>
  <si>
    <t>Dean percer</t>
  </si>
  <si>
    <t>Gary Zandusky</t>
  </si>
  <si>
    <t>Cassandra Brandow</t>
  </si>
  <si>
    <t>Sample Company A</t>
  </si>
  <si>
    <t>Switzerland</t>
  </si>
  <si>
    <t>Scot Coram</t>
  </si>
  <si>
    <t>Albania</t>
  </si>
  <si>
    <t>Jill Stevenson</t>
  </si>
  <si>
    <t>Bill Stewart</t>
  </si>
  <si>
    <t>Jack Lebron</t>
  </si>
  <si>
    <t>Ed Ludwig</t>
  </si>
  <si>
    <t>Frank Hawley</t>
  </si>
  <si>
    <t>Sean Miller</t>
  </si>
  <si>
    <t>Chad</t>
  </si>
  <si>
    <t>Peter McVee</t>
  </si>
  <si>
    <t>Tom Stivers</t>
  </si>
  <si>
    <t>Montenegro</t>
  </si>
  <si>
    <t>Lynn Smith</t>
  </si>
  <si>
    <t>Candace McMahon</t>
  </si>
  <si>
    <t>Frank Gastineau</t>
  </si>
  <si>
    <t>Kristina Nunn</t>
  </si>
  <si>
    <t>Tracy Blumstein</t>
  </si>
  <si>
    <t>Namibia</t>
  </si>
  <si>
    <t>Keith Herrera</t>
  </si>
  <si>
    <t>Denise Leinenbach</t>
  </si>
  <si>
    <t>Katherine Nockton</t>
  </si>
  <si>
    <t>Susan Vittorini</t>
  </si>
  <si>
    <t>Michael Dominguez</t>
  </si>
  <si>
    <t>Luke Schmidt</t>
  </si>
  <si>
    <t>John Murray</t>
  </si>
  <si>
    <t>Chuck Magee</t>
  </si>
  <si>
    <t>Saphhira Shifley</t>
  </si>
  <si>
    <t>Portugal</t>
  </si>
  <si>
    <t>Jim Epp</t>
  </si>
  <si>
    <t>Gary Hwang</t>
  </si>
  <si>
    <t>Juliana Krohn</t>
  </si>
  <si>
    <t>Duane Huffman</t>
  </si>
  <si>
    <t>Madagascar</t>
  </si>
  <si>
    <t>Muhammed MacIntyre</t>
  </si>
  <si>
    <t>Art Ferguson</t>
  </si>
  <si>
    <t>Tony Sayre</t>
  </si>
  <si>
    <t>Brendan Murry</t>
  </si>
  <si>
    <t>Andrew Gjertsen</t>
  </si>
  <si>
    <t>Anna Gayman</t>
  </si>
  <si>
    <t>Steven Ward</t>
  </si>
  <si>
    <t>Sally Knutson</t>
  </si>
  <si>
    <t>Arthur Gainer</t>
  </si>
  <si>
    <t>Astrea Jones</t>
  </si>
  <si>
    <t>Marc Crier</t>
  </si>
  <si>
    <t>Ed Jacobs</t>
  </si>
  <si>
    <t>Maribeth Schnelling</t>
  </si>
  <si>
    <t>Harold Engle</t>
  </si>
  <si>
    <t>Sarah Bern</t>
  </si>
  <si>
    <t>Valerie Takahito</t>
  </si>
  <si>
    <t>Becky Castell</t>
  </si>
  <si>
    <t>Nicole Fjeld</t>
  </si>
  <si>
    <t>Adrian Hane</t>
  </si>
  <si>
    <t>Carlos Soltero</t>
  </si>
  <si>
    <t>Sweden</t>
  </si>
  <si>
    <t>Laurel Workman</t>
  </si>
  <si>
    <t>Rob Dowd</t>
  </si>
  <si>
    <t>Brian Thompson</t>
  </si>
  <si>
    <t>Thomas Boland</t>
  </si>
  <si>
    <t>Charles Crestani</t>
  </si>
  <si>
    <t>Xylona Preis</t>
  </si>
  <si>
    <t>Todd Sumrall</t>
  </si>
  <si>
    <t>Maris LaWare</t>
  </si>
  <si>
    <t>Quincy Jones</t>
  </si>
  <si>
    <t>Richard Eichhorn</t>
  </si>
  <si>
    <t>Cathy Prescott</t>
  </si>
  <si>
    <t>Joe Kamberova</t>
  </si>
  <si>
    <t>Anemone Ratner</t>
  </si>
  <si>
    <t>Erica Hernandez</t>
  </si>
  <si>
    <t>Jocasta Rupert</t>
  </si>
  <si>
    <t>Paul Lucas</t>
  </si>
  <si>
    <t>Myanmar (Burma)</t>
  </si>
  <si>
    <t>Theresa Coyne</t>
  </si>
  <si>
    <t>Lindsay Williams</t>
  </si>
  <si>
    <t>Dorris liebe</t>
  </si>
  <si>
    <t>Sanjit Chand</t>
  </si>
  <si>
    <t>Eric Barreto</t>
  </si>
  <si>
    <t>Daniel Lacy</t>
  </si>
  <si>
    <t>Frank Merwin</t>
  </si>
  <si>
    <t>Jamaica</t>
  </si>
  <si>
    <t>David Philippe</t>
  </si>
  <si>
    <t>Clytie Kelty</t>
  </si>
  <si>
    <t>Cari MacIntyre</t>
  </si>
  <si>
    <t>Maria Etezadi</t>
  </si>
  <si>
    <t>Cindy Schnelling</t>
  </si>
  <si>
    <t>Gary Hansen</t>
  </si>
  <si>
    <t>Matthew Clasen</t>
  </si>
  <si>
    <t>Greece</t>
  </si>
  <si>
    <t>Liz MacKendrick</t>
  </si>
  <si>
    <t>Qatar</t>
  </si>
  <si>
    <t>Andrew Roberts</t>
  </si>
  <si>
    <t>Jonathan Howell</t>
  </si>
  <si>
    <t>Chris McAfee</t>
  </si>
  <si>
    <t>Emily Grady</t>
  </si>
  <si>
    <t>Ann Steele</t>
  </si>
  <si>
    <t>Carl Ludwig</t>
  </si>
  <si>
    <t>Christina Anderson</t>
  </si>
  <si>
    <t>Darren Budd</t>
  </si>
  <si>
    <t>Adrian Shami</t>
  </si>
  <si>
    <t>Maureen Fritzler</t>
  </si>
  <si>
    <t>Erica Bern</t>
  </si>
  <si>
    <t>Mark Van Huff</t>
  </si>
  <si>
    <t>Joni Wasserman</t>
  </si>
  <si>
    <t>Matt Collins</t>
  </si>
  <si>
    <t>Jennifer Ferguson</t>
  </si>
  <si>
    <t>Alan Hwang</t>
  </si>
  <si>
    <t>Katherine Ducich</t>
  </si>
  <si>
    <t>Troy Staebel</t>
  </si>
  <si>
    <t>Paul Gonzalez</t>
  </si>
  <si>
    <t>Heather Kirkland</t>
  </si>
  <si>
    <t>Hilary Holden</t>
  </si>
  <si>
    <t>Ralph Ritter</t>
  </si>
  <si>
    <t>Stefanie Holloman</t>
  </si>
  <si>
    <t>Roy Phan</t>
  </si>
  <si>
    <t>Lisa Ryan</t>
  </si>
  <si>
    <t>Ionia McGrath</t>
  </si>
  <si>
    <t>Republic of the Congo</t>
  </si>
  <si>
    <t>Darren Koutras</t>
  </si>
  <si>
    <t>Norway</t>
  </si>
  <si>
    <t>Evan Henry</t>
  </si>
  <si>
    <t>Marina Lichtenstein</t>
  </si>
  <si>
    <t>Benjamin Farhat</t>
  </si>
  <si>
    <t>Kean Nguyen</t>
  </si>
  <si>
    <t>Hallie Redmond</t>
  </si>
  <si>
    <t>Cyma Kinney</t>
  </si>
  <si>
    <t>Alan Barnes</t>
  </si>
  <si>
    <t>Algeria</t>
  </si>
  <si>
    <t>Amy Hunt</t>
  </si>
  <si>
    <t>Angele Hood</t>
  </si>
  <si>
    <t>Richard Bierner</t>
  </si>
  <si>
    <t>Andy Gerbode</t>
  </si>
  <si>
    <t>Alex Russell</t>
  </si>
  <si>
    <t>Tiffany House</t>
  </si>
  <si>
    <t>Liz Thompson</t>
  </si>
  <si>
    <t>Harold Dahlen</t>
  </si>
  <si>
    <t>Harry Marie</t>
  </si>
  <si>
    <t>South Korea</t>
  </si>
  <si>
    <t>Charlotte Melton</t>
  </si>
  <si>
    <t>Sarah Brown</t>
  </si>
  <si>
    <t>Nigeria</t>
  </si>
  <si>
    <t>Erica Smith</t>
  </si>
  <si>
    <t>Estonia</t>
  </si>
  <si>
    <t>Mark Cousins</t>
  </si>
  <si>
    <t>Craig Carroll</t>
  </si>
  <si>
    <t>Irene Maddox</t>
  </si>
  <si>
    <t>Cote d'Ivoire</t>
  </si>
  <si>
    <t>Dianna Arnett</t>
  </si>
  <si>
    <t>Honduras</t>
  </si>
  <si>
    <t>Tamara Chand</t>
  </si>
  <si>
    <t>Sean Wendt</t>
  </si>
  <si>
    <t>Maribeth Yedwab</t>
  </si>
  <si>
    <t>Henry Goldwyn</t>
  </si>
  <si>
    <t>Debra Catini</t>
  </si>
  <si>
    <t>Delfina Latchford</t>
  </si>
  <si>
    <t>Jay Kimmel</t>
  </si>
  <si>
    <t>Paraguay</t>
  </si>
  <si>
    <t>Month</t>
  </si>
  <si>
    <t>Row Labels</t>
  </si>
  <si>
    <t>Grand Total</t>
  </si>
  <si>
    <t>Year</t>
  </si>
  <si>
    <t>Sum of Sales</t>
  </si>
  <si>
    <t>Sum of Profit</t>
  </si>
  <si>
    <t>Profit Margin Average</t>
  </si>
  <si>
    <t>Profit Margin Percentage</t>
  </si>
  <si>
    <t>Forecast(Sum of Sales)</t>
  </si>
  <si>
    <t>Lower Confidence Bound(Sum of Sales)</t>
  </si>
  <si>
    <t>Upper Confidence Bound(Sum of Sales)</t>
  </si>
  <si>
    <t>Sum of Profit Margin %</t>
  </si>
  <si>
    <t>Days to Ship</t>
  </si>
  <si>
    <t>Average of Days to Ship</t>
  </si>
  <si>
    <t>Shipping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</si>
</sst>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3" x14ac:knownFonts="1">
    <font>
      <sz val="11"/>
      <color theme="1"/>
      <name val="Calibri"/>
      <family val="2"/>
      <scheme val="minor"/>
    </font>
    <font>
      <sz val="12"/>
      <color theme="1"/>
      <name val="Times New Roman"/>
      <family val="1"/>
    </font>
    <font>
      <sz val="50"/>
      <color theme="0"/>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1">
    <xf numFmtId="0" fontId="0" fillId="0" borderId="0" xfId="0"/>
    <xf numFmtId="0" fontId="1" fillId="2" borderId="1" xfId="0" applyFont="1" applyFill="1" applyBorder="1"/>
    <xf numFmtId="14" fontId="1" fillId="2" borderId="1" xfId="0" applyNumberFormat="1" applyFont="1" applyFill="1" applyBorder="1"/>
    <xf numFmtId="164" fontId="1" fillId="2" borderId="1" xfId="0" applyNumberFormat="1" applyFont="1" applyFill="1" applyBorder="1"/>
    <xf numFmtId="165" fontId="1" fillId="2" borderId="1" xfId="0" applyNumberFormat="1" applyFont="1" applyFill="1" applyBorder="1"/>
    <xf numFmtId="0" fontId="1" fillId="0" borderId="1" xfId="0" applyFont="1" applyBorder="1"/>
    <xf numFmtId="14" fontId="1" fillId="0" borderId="1" xfId="0" applyNumberFormat="1" applyFont="1" applyBorder="1"/>
    <xf numFmtId="164" fontId="1" fillId="0" borderId="1" xfId="0" applyNumberFormat="1" applyFont="1" applyBorder="1"/>
    <xf numFmtId="165" fontId="1" fillId="0" borderId="1" xfId="0" applyNumberFormat="1" applyFont="1" applyBorder="1"/>
    <xf numFmtId="0" fontId="0" fillId="0" borderId="0" xfId="0" pivotButton="1"/>
    <xf numFmtId="0" fontId="0" fillId="0" borderId="0" xfId="0" applyAlignment="1">
      <alignment horizontal="left"/>
    </xf>
    <xf numFmtId="164" fontId="0" fillId="0" borderId="0" xfId="0" applyNumberFormat="1"/>
    <xf numFmtId="0" fontId="0" fillId="0" borderId="0" xfId="0" applyAlignment="1">
      <alignment horizontal="left" indent="1"/>
    </xf>
    <xf numFmtId="0" fontId="0" fillId="0" borderId="0" xfId="0" applyAlignment="1">
      <alignment horizontal="left" indent="2"/>
    </xf>
    <xf numFmtId="165" fontId="0" fillId="0" borderId="0" xfId="0" applyNumberFormat="1"/>
    <xf numFmtId="0" fontId="1" fillId="2" borderId="2" xfId="0" applyFont="1" applyFill="1" applyBorder="1"/>
    <xf numFmtId="0" fontId="0" fillId="0" borderId="0" xfId="0" applyNumberFormat="1"/>
    <xf numFmtId="2" fontId="0" fillId="0" borderId="0" xfId="0" applyNumberFormat="1"/>
    <xf numFmtId="0" fontId="0" fillId="3" borderId="0" xfId="0" applyFill="1" applyAlignment="1">
      <alignment horizontal="center" vertical="center"/>
    </xf>
    <xf numFmtId="0" fontId="2" fillId="3" borderId="0" xfId="0" applyFont="1" applyFill="1" applyAlignment="1">
      <alignment horizontal="center" vertical="center"/>
    </xf>
    <xf numFmtId="0" fontId="0" fillId="3" borderId="0" xfId="0" applyFill="1" applyAlignment="1">
      <alignment horizontal="center"/>
    </xf>
  </cellXfs>
  <cellStyles count="1">
    <cellStyle name="Normal" xfId="0" builtinId="0"/>
  </cellStyles>
  <dxfs count="3">
    <dxf>
      <numFmt numFmtId="164" formatCode="&quot;$&quot;#,##0"/>
    </dxf>
    <dxf>
      <numFmt numFmtId="164" formatCode="&quot;$&quot;#,##0"/>
    </dxf>
    <dxf>
      <numFmt numFmtId="164"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18" Type="http://schemas.microsoft.com/office/2007/relationships/slicerCache" Target="slicerCaches/slicerCache12.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1.xml"/><Relationship Id="rId12" Type="http://schemas.microsoft.com/office/2007/relationships/slicerCache" Target="slicerCaches/slicerCache6.xml"/><Relationship Id="rId17" Type="http://schemas.microsoft.com/office/2007/relationships/slicerCache" Target="slicerCaches/slicerCache11.xml"/><Relationship Id="rId2" Type="http://schemas.openxmlformats.org/officeDocument/2006/relationships/worksheet" Target="worksheets/sheet2.xml"/><Relationship Id="rId16" Type="http://schemas.microsoft.com/office/2007/relationships/slicerCache" Target="slicerCaches/slicerCache10.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microsoft.com/office/2007/relationships/slicerCache" Target="slicerCaches/slicerCache9.xml"/><Relationship Id="rId10" Type="http://schemas.microsoft.com/office/2007/relationships/slicerCache" Target="slicerCaches/slicerCache4.xml"/><Relationship Id="rId19"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 Id="rId14" Type="http://schemas.microsoft.com/office/2007/relationships/slicerCache" Target="slicerCaches/slicerCache8.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Sheet3!$B$1</c:f>
              <c:strCache>
                <c:ptCount val="1"/>
                <c:pt idx="0">
                  <c:v>Sum of Sales</c:v>
                </c:pt>
              </c:strCache>
            </c:strRef>
          </c:tx>
          <c:spPr>
            <a:ln w="28575" cap="rnd">
              <a:solidFill>
                <a:schemeClr val="accent1"/>
              </a:solidFill>
              <a:round/>
            </a:ln>
            <a:effectLst/>
          </c:spPr>
          <c:marker>
            <c:symbol val="none"/>
          </c:marker>
          <c:val>
            <c:numRef>
              <c:f>Sheet3!$B$2:$B$19</c:f>
              <c:numCache>
                <c:formatCode>"$"#,##0</c:formatCode>
                <c:ptCount val="18"/>
                <c:pt idx="0">
                  <c:v>33612.974999999999</c:v>
                </c:pt>
                <c:pt idx="1">
                  <c:v>19667.913439999997</c:v>
                </c:pt>
                <c:pt idx="2">
                  <c:v>29149.689000000002</c:v>
                </c:pt>
                <c:pt idx="3">
                  <c:v>32049.8429</c:v>
                </c:pt>
                <c:pt idx="4">
                  <c:v>32803.734000000004</c:v>
                </c:pt>
                <c:pt idx="5">
                  <c:v>37561.835899999998</c:v>
                </c:pt>
                <c:pt idx="6">
                  <c:v>33029.659</c:v>
                </c:pt>
                <c:pt idx="7">
                  <c:v>61069.260100000007</c:v>
                </c:pt>
                <c:pt idx="8">
                  <c:v>64223.158160000006</c:v>
                </c:pt>
                <c:pt idx="9">
                  <c:v>41553.481699999997</c:v>
                </c:pt>
                <c:pt idx="10">
                  <c:v>60680.786200000002</c:v>
                </c:pt>
                <c:pt idx="11">
                  <c:v>58253.750099999997</c:v>
                </c:pt>
              </c:numCache>
            </c:numRef>
          </c:val>
          <c:smooth val="0"/>
          <c:extLst>
            <c:ext xmlns:c16="http://schemas.microsoft.com/office/drawing/2014/chart" uri="{C3380CC4-5D6E-409C-BE32-E72D297353CC}">
              <c16:uniqueId val="{00000000-5801-4D8C-9FC0-A5EBF6980FC8}"/>
            </c:ext>
          </c:extLst>
        </c:ser>
        <c:ser>
          <c:idx val="1"/>
          <c:order val="1"/>
          <c:tx>
            <c:strRef>
              <c:f>Sheet3!$C$1</c:f>
              <c:strCache>
                <c:ptCount val="1"/>
                <c:pt idx="0">
                  <c:v>Forecast(Sum of Sales)</c:v>
                </c:pt>
              </c:strCache>
            </c:strRef>
          </c:tx>
          <c:spPr>
            <a:ln w="25400" cap="rnd">
              <a:solidFill>
                <a:schemeClr val="accent2"/>
              </a:solidFill>
              <a:round/>
            </a:ln>
            <a:effectLst/>
          </c:spPr>
          <c:marker>
            <c:symbol val="none"/>
          </c:marker>
          <c:cat>
            <c:numRef>
              <c:f>Sheet3!$A$2:$A$19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Sheet3!$C$2:$C$19</c:f>
              <c:numCache>
                <c:formatCode>General</c:formatCode>
                <c:ptCount val="18"/>
                <c:pt idx="11" formatCode="&quot;$&quot;#,##0">
                  <c:v>58253.750099999997</c:v>
                </c:pt>
                <c:pt idx="12" formatCode="&quot;$&quot;#,##0">
                  <c:v>64133.94409176163</c:v>
                </c:pt>
                <c:pt idx="13" formatCode="&quot;$&quot;#,##0">
                  <c:v>67480.063133301112</c:v>
                </c:pt>
                <c:pt idx="14" formatCode="&quot;$&quot;#,##0">
                  <c:v>70826.182174840593</c:v>
                </c:pt>
                <c:pt idx="15" formatCode="&quot;$&quot;#,##0">
                  <c:v>74172.301216380059</c:v>
                </c:pt>
                <c:pt idx="16" formatCode="&quot;$&quot;#,##0">
                  <c:v>77518.420257919541</c:v>
                </c:pt>
                <c:pt idx="17" formatCode="&quot;$&quot;#,##0">
                  <c:v>80864.539299459022</c:v>
                </c:pt>
              </c:numCache>
            </c:numRef>
          </c:val>
          <c:smooth val="0"/>
          <c:extLst>
            <c:ext xmlns:c16="http://schemas.microsoft.com/office/drawing/2014/chart" uri="{C3380CC4-5D6E-409C-BE32-E72D297353CC}">
              <c16:uniqueId val="{00000001-5801-4D8C-9FC0-A5EBF6980FC8}"/>
            </c:ext>
          </c:extLst>
        </c:ser>
        <c:ser>
          <c:idx val="2"/>
          <c:order val="2"/>
          <c:tx>
            <c:strRef>
              <c:f>Sheet3!$D$1</c:f>
              <c:strCache>
                <c:ptCount val="1"/>
                <c:pt idx="0">
                  <c:v>Lower Confidence Bound(Sum of Sales)</c:v>
                </c:pt>
              </c:strCache>
            </c:strRef>
          </c:tx>
          <c:spPr>
            <a:ln w="12700" cap="rnd">
              <a:solidFill>
                <a:srgbClr val="ED7D31"/>
              </a:solidFill>
              <a:prstDash val="solid"/>
              <a:round/>
            </a:ln>
            <a:effectLst/>
          </c:spPr>
          <c:marker>
            <c:symbol val="none"/>
          </c:marker>
          <c:cat>
            <c:numRef>
              <c:f>Sheet3!$A$2:$A$19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Sheet3!$D$2:$D$19</c:f>
              <c:numCache>
                <c:formatCode>General</c:formatCode>
                <c:ptCount val="18"/>
                <c:pt idx="11" formatCode="&quot;$&quot;#,##0">
                  <c:v>58253.750099999997</c:v>
                </c:pt>
                <c:pt idx="12" formatCode="&quot;$&quot;#,##0">
                  <c:v>43829.478149503804</c:v>
                </c:pt>
                <c:pt idx="13" formatCode="&quot;$&quot;#,##0">
                  <c:v>46545.764871470965</c:v>
                </c:pt>
                <c:pt idx="14" formatCode="&quot;$&quot;#,##0">
                  <c:v>49275.643371533763</c:v>
                </c:pt>
                <c:pt idx="15" formatCode="&quot;$&quot;#,##0">
                  <c:v>52017.960812394042</c:v>
                </c:pt>
                <c:pt idx="16" formatCode="&quot;$&quot;#,##0">
                  <c:v>54771.708488380129</c:v>
                </c:pt>
                <c:pt idx="17" formatCode="&quot;$&quot;#,##0">
                  <c:v>57535.997981409309</c:v>
                </c:pt>
              </c:numCache>
            </c:numRef>
          </c:val>
          <c:smooth val="0"/>
          <c:extLst>
            <c:ext xmlns:c16="http://schemas.microsoft.com/office/drawing/2014/chart" uri="{C3380CC4-5D6E-409C-BE32-E72D297353CC}">
              <c16:uniqueId val="{00000002-5801-4D8C-9FC0-A5EBF6980FC8}"/>
            </c:ext>
          </c:extLst>
        </c:ser>
        <c:ser>
          <c:idx val="3"/>
          <c:order val="3"/>
          <c:tx>
            <c:strRef>
              <c:f>Sheet3!$E$1</c:f>
              <c:strCache>
                <c:ptCount val="1"/>
                <c:pt idx="0">
                  <c:v>Upper Confidence Bound(Sum of Sales)</c:v>
                </c:pt>
              </c:strCache>
            </c:strRef>
          </c:tx>
          <c:spPr>
            <a:ln w="12700" cap="rnd">
              <a:solidFill>
                <a:srgbClr val="ED7D31"/>
              </a:solidFill>
              <a:prstDash val="solid"/>
              <a:round/>
            </a:ln>
            <a:effectLst/>
          </c:spPr>
          <c:marker>
            <c:symbol val="none"/>
          </c:marker>
          <c:cat>
            <c:numRef>
              <c:f>Sheet3!$A$2:$A$19</c:f>
              <c:numCache>
                <c:formatCode>General</c:formatCode>
                <c:ptCount val="1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numCache>
            </c:numRef>
          </c:cat>
          <c:val>
            <c:numRef>
              <c:f>Sheet3!$E$2:$E$19</c:f>
              <c:numCache>
                <c:formatCode>General</c:formatCode>
                <c:ptCount val="18"/>
                <c:pt idx="11" formatCode="&quot;$&quot;#,##0">
                  <c:v>58253.750099999997</c:v>
                </c:pt>
                <c:pt idx="12" formatCode="&quot;$&quot;#,##0">
                  <c:v>84438.410034019456</c:v>
                </c:pt>
                <c:pt idx="13" formatCode="&quot;$&quot;#,##0">
                  <c:v>88414.361395131258</c:v>
                </c:pt>
                <c:pt idx="14" formatCode="&quot;$&quot;#,##0">
                  <c:v>92376.720978147423</c:v>
                </c:pt>
                <c:pt idx="15" formatCode="&quot;$&quot;#,##0">
                  <c:v>96326.641620366077</c:v>
                </c:pt>
                <c:pt idx="16" formatCode="&quot;$&quot;#,##0">
                  <c:v>100265.13202745895</c:v>
                </c:pt>
                <c:pt idx="17" formatCode="&quot;$&quot;#,##0">
                  <c:v>104193.08061750873</c:v>
                </c:pt>
              </c:numCache>
            </c:numRef>
          </c:val>
          <c:smooth val="0"/>
          <c:extLst>
            <c:ext xmlns:c16="http://schemas.microsoft.com/office/drawing/2014/chart" uri="{C3380CC4-5D6E-409C-BE32-E72D297353CC}">
              <c16:uniqueId val="{00000003-5801-4D8C-9FC0-A5EBF6980FC8}"/>
            </c:ext>
          </c:extLst>
        </c:ser>
        <c:dLbls>
          <c:showLegendKey val="0"/>
          <c:showVal val="0"/>
          <c:showCatName val="0"/>
          <c:showSerName val="0"/>
          <c:showPercent val="0"/>
          <c:showBubbleSize val="0"/>
        </c:dLbls>
        <c:smooth val="0"/>
        <c:axId val="1533915744"/>
        <c:axId val="1533906624"/>
      </c:lineChart>
      <c:catAx>
        <c:axId val="1533915744"/>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06624"/>
        <c:crosses val="autoZero"/>
        <c:auto val="1"/>
        <c:lblAlgn val="ctr"/>
        <c:lblOffset val="100"/>
        <c:noMultiLvlLbl val="0"/>
      </c:catAx>
      <c:valAx>
        <c:axId val="15339066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157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s>
    <c:plotArea>
      <c:layout/>
      <c:pieChart>
        <c:varyColors val="1"/>
        <c:ser>
          <c:idx val="0"/>
          <c:order val="0"/>
          <c:tx>
            <c:strRef>
              <c:f>Sheet2!$D$111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91-4C92-98F8-E3E81E534CC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91-4C92-98F8-E3E81E534CCB}"/>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91-4C92-98F8-E3E81E534CCB}"/>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91-4C92-98F8-E3E81E534CCB}"/>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91-4C92-98F8-E3E81E534CCB}"/>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91-4C92-98F8-E3E81E534CCB}"/>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91-4C92-98F8-E3E81E534CCB}"/>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1891-4C92-98F8-E3E81E534CCB}"/>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1891-4C92-98F8-E3E81E534CCB}"/>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1891-4C92-98F8-E3E81E534CCB}"/>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1891-4C92-98F8-E3E81E534CCB}"/>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1891-4C92-98F8-E3E81E534CCB}"/>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1891-4C92-98F8-E3E81E534CCB}"/>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1891-4C92-98F8-E3E81E534CCB}"/>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1891-4C92-98F8-E3E81E534CCB}"/>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1891-4C92-98F8-E3E81E534CCB}"/>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1891-4C92-98F8-E3E81E534CCB}"/>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1891-4C92-98F8-E3E81E534CCB}"/>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1891-4C92-98F8-E3E81E534CCB}"/>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1891-4C92-98F8-E3E81E534CCB}"/>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1891-4C92-98F8-E3E81E534CCB}"/>
              </c:ext>
            </c:extLst>
          </c:dPt>
          <c:dPt>
            <c:idx val="21"/>
            <c:bubble3D val="0"/>
            <c:spPr>
              <a:solidFill>
                <a:schemeClr val="accent4">
                  <a:lumMod val="80000"/>
                </a:schemeClr>
              </a:solidFill>
              <a:ln w="19050">
                <a:solidFill>
                  <a:schemeClr val="lt1"/>
                </a:solidFill>
              </a:ln>
              <a:effectLst/>
            </c:spPr>
            <c:extLst>
              <c:ext xmlns:c16="http://schemas.microsoft.com/office/drawing/2014/chart" uri="{C3380CC4-5D6E-409C-BE32-E72D297353CC}">
                <c16:uniqueId val="{0000002B-1891-4C92-98F8-E3E81E534CCB}"/>
              </c:ext>
            </c:extLst>
          </c:dPt>
          <c:dLbls>
            <c:spPr>
              <a:solidFill>
                <a:schemeClr val="bg1"/>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Sheet2!$C$112:$C$131</c:f>
              <c:strCache>
                <c:ptCount val="19"/>
                <c:pt idx="0">
                  <c:v>Caribbean</c:v>
                </c:pt>
                <c:pt idx="1">
                  <c:v>Central America</c:v>
                </c:pt>
                <c:pt idx="2">
                  <c:v>Central US</c:v>
                </c:pt>
                <c:pt idx="3">
                  <c:v>Eastern Africa</c:v>
                </c:pt>
                <c:pt idx="4">
                  <c:v>Eastern Asia</c:v>
                </c:pt>
                <c:pt idx="5">
                  <c:v>Eastern Europe</c:v>
                </c:pt>
                <c:pt idx="6">
                  <c:v>Eastern US</c:v>
                </c:pt>
                <c:pt idx="7">
                  <c:v>Northern Europe</c:v>
                </c:pt>
                <c:pt idx="8">
                  <c:v>Oceania</c:v>
                </c:pt>
                <c:pt idx="9">
                  <c:v>South America</c:v>
                </c:pt>
                <c:pt idx="10">
                  <c:v>Southeastern Asia</c:v>
                </c:pt>
                <c:pt idx="11">
                  <c:v>Southern Africa</c:v>
                </c:pt>
                <c:pt idx="12">
                  <c:v>Southern Asia</c:v>
                </c:pt>
                <c:pt idx="13">
                  <c:v>Southern Europe</c:v>
                </c:pt>
                <c:pt idx="14">
                  <c:v>Southern US</c:v>
                </c:pt>
                <c:pt idx="15">
                  <c:v>Western Africa</c:v>
                </c:pt>
                <c:pt idx="16">
                  <c:v>Western Asia</c:v>
                </c:pt>
                <c:pt idx="17">
                  <c:v>Western Europe</c:v>
                </c:pt>
                <c:pt idx="18">
                  <c:v>Western US</c:v>
                </c:pt>
              </c:strCache>
            </c:strRef>
          </c:cat>
          <c:val>
            <c:numRef>
              <c:f>Sheet2!$D$112:$D$131</c:f>
              <c:numCache>
                <c:formatCode>"$"#,##0.00</c:formatCode>
                <c:ptCount val="19"/>
                <c:pt idx="0">
                  <c:v>741.5</c:v>
                </c:pt>
                <c:pt idx="1">
                  <c:v>4295.0093999999999</c:v>
                </c:pt>
                <c:pt idx="2">
                  <c:v>219.75039999999996</c:v>
                </c:pt>
                <c:pt idx="3">
                  <c:v>268.38</c:v>
                </c:pt>
                <c:pt idx="4">
                  <c:v>1575.54</c:v>
                </c:pt>
                <c:pt idx="5">
                  <c:v>653.76</c:v>
                </c:pt>
                <c:pt idx="6">
                  <c:v>-433.03879999999981</c:v>
                </c:pt>
                <c:pt idx="7">
                  <c:v>2277.2159999999999</c:v>
                </c:pt>
                <c:pt idx="8">
                  <c:v>2007.5160000000001</c:v>
                </c:pt>
                <c:pt idx="9">
                  <c:v>640.82143999999994</c:v>
                </c:pt>
                <c:pt idx="10">
                  <c:v>1234.5729000000001</c:v>
                </c:pt>
                <c:pt idx="11">
                  <c:v>714</c:v>
                </c:pt>
                <c:pt idx="12">
                  <c:v>3555.15</c:v>
                </c:pt>
                <c:pt idx="13">
                  <c:v>2310.1020000000003</c:v>
                </c:pt>
                <c:pt idx="14">
                  <c:v>-51.120599999999968</c:v>
                </c:pt>
                <c:pt idx="15">
                  <c:v>0</c:v>
                </c:pt>
                <c:pt idx="16">
                  <c:v>-411.51599999999974</c:v>
                </c:pt>
                <c:pt idx="17">
                  <c:v>2541.393</c:v>
                </c:pt>
                <c:pt idx="18">
                  <c:v>50.785199999999989</c:v>
                </c:pt>
              </c:numCache>
            </c:numRef>
          </c:val>
          <c:extLst>
            <c:ext xmlns:c16="http://schemas.microsoft.com/office/drawing/2014/chart" uri="{C3380CC4-5D6E-409C-BE32-E72D297353CC}">
              <c16:uniqueId val="{0000002C-1891-4C92-98F8-E3E81E534CC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Days of Shipping by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Sheet2!$D$150</c:f>
              <c:strCache>
                <c:ptCount val="1"/>
                <c:pt idx="0">
                  <c:v>Total</c:v>
                </c:pt>
              </c:strCache>
            </c:strRef>
          </c:tx>
          <c:spPr>
            <a:solidFill>
              <a:schemeClr val="accent1"/>
            </a:solidFill>
            <a:ln>
              <a:noFill/>
            </a:ln>
            <a:effectLst/>
          </c:spPr>
          <c:invertIfNegative val="0"/>
          <c:cat>
            <c:strRef>
              <c:f>Sheet2!$C$151:$C$155</c:f>
              <c:strCache>
                <c:ptCount val="4"/>
                <c:pt idx="0">
                  <c:v>Same Day</c:v>
                </c:pt>
                <c:pt idx="1">
                  <c:v>First Class</c:v>
                </c:pt>
                <c:pt idx="2">
                  <c:v>Second Class</c:v>
                </c:pt>
                <c:pt idx="3">
                  <c:v>Standard Class</c:v>
                </c:pt>
              </c:strCache>
            </c:strRef>
          </c:cat>
          <c:val>
            <c:numRef>
              <c:f>Sheet2!$D$151:$D$155</c:f>
              <c:numCache>
                <c:formatCode>0.00</c:formatCode>
                <c:ptCount val="4"/>
                <c:pt idx="0">
                  <c:v>2.2727272727272728E-2</c:v>
                </c:pt>
                <c:pt idx="1">
                  <c:v>2.0936329588014981</c:v>
                </c:pt>
                <c:pt idx="2">
                  <c:v>2.8288770053475938</c:v>
                </c:pt>
                <c:pt idx="3">
                  <c:v>4.8949416342412455</c:v>
                </c:pt>
              </c:numCache>
            </c:numRef>
          </c:val>
          <c:extLst>
            <c:ext xmlns:c16="http://schemas.microsoft.com/office/drawing/2014/chart" uri="{C3380CC4-5D6E-409C-BE32-E72D297353CC}">
              <c16:uniqueId val="{00000000-6F25-475C-8455-9BDA4B91147C}"/>
            </c:ext>
          </c:extLst>
        </c:ser>
        <c:dLbls>
          <c:showLegendKey val="0"/>
          <c:showVal val="0"/>
          <c:showCatName val="0"/>
          <c:showSerName val="0"/>
          <c:showPercent val="0"/>
          <c:showBubbleSize val="0"/>
        </c:dLbls>
        <c:gapWidth val="219"/>
        <c:overlap val="-27"/>
        <c:axId val="931093679"/>
        <c:axId val="931106159"/>
      </c:barChart>
      <c:catAx>
        <c:axId val="93109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06159"/>
        <c:crosses val="autoZero"/>
        <c:auto val="1"/>
        <c:lblAlgn val="ctr"/>
        <c:lblOffset val="100"/>
        <c:noMultiLvlLbl val="0"/>
      </c:catAx>
      <c:valAx>
        <c:axId val="93110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09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8575" cap="rnd">
              <a:solidFill>
                <a:schemeClr val="accent1"/>
              </a:solidFill>
              <a:round/>
            </a:ln>
            <a:effectLst/>
          </c:spPr>
          <c:marker>
            <c:symbol val="none"/>
          </c:marker>
          <c:cat>
            <c:strRef>
              <c:f>Sheet2!$B$4:$B$16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Sheet2!$C$4:$C$16</c:f>
              <c:numCache>
                <c:formatCode>"$"#,##0</c:formatCode>
                <c:ptCount val="12"/>
                <c:pt idx="0">
                  <c:v>33612.974999999999</c:v>
                </c:pt>
                <c:pt idx="1">
                  <c:v>19667.913439999997</c:v>
                </c:pt>
                <c:pt idx="2">
                  <c:v>29149.689000000002</c:v>
                </c:pt>
                <c:pt idx="3">
                  <c:v>32049.8429</c:v>
                </c:pt>
                <c:pt idx="4">
                  <c:v>32803.734000000004</c:v>
                </c:pt>
                <c:pt idx="5">
                  <c:v>37561.835899999998</c:v>
                </c:pt>
                <c:pt idx="6">
                  <c:v>33029.659</c:v>
                </c:pt>
                <c:pt idx="7">
                  <c:v>61069.260100000007</c:v>
                </c:pt>
                <c:pt idx="8">
                  <c:v>64223.158160000006</c:v>
                </c:pt>
                <c:pt idx="9">
                  <c:v>41553.481699999997</c:v>
                </c:pt>
                <c:pt idx="10">
                  <c:v>60680.786200000002</c:v>
                </c:pt>
                <c:pt idx="11">
                  <c:v>58253.750099999997</c:v>
                </c:pt>
              </c:numCache>
            </c:numRef>
          </c:val>
          <c:smooth val="0"/>
          <c:extLst>
            <c:ext xmlns:c16="http://schemas.microsoft.com/office/drawing/2014/chart" uri="{C3380CC4-5D6E-409C-BE32-E72D297353CC}">
              <c16:uniqueId val="{00000000-F847-4B20-8922-971805593BCA}"/>
            </c:ext>
          </c:extLst>
        </c:ser>
        <c:dLbls>
          <c:showLegendKey val="0"/>
          <c:showVal val="0"/>
          <c:showCatName val="0"/>
          <c:showSerName val="0"/>
          <c:showPercent val="0"/>
          <c:showBubbleSize val="0"/>
        </c:dLbls>
        <c:smooth val="0"/>
        <c:axId val="1848661760"/>
        <c:axId val="1848670400"/>
      </c:lineChart>
      <c:catAx>
        <c:axId val="18486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Month</a:t>
                </a:r>
                <a:r>
                  <a:rPr lang="en-HK" baseline="0"/>
                  <a:t> of Year</a:t>
                </a:r>
                <a:endParaRPr lang="en-H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70400"/>
        <c:crosses val="autoZero"/>
        <c:auto val="1"/>
        <c:lblAlgn val="ctr"/>
        <c:lblOffset val="100"/>
        <c:noMultiLvlLbl val="0"/>
      </c:catAx>
      <c:valAx>
        <c:axId val="184867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Total</a:t>
                </a:r>
                <a:r>
                  <a:rPr lang="en-HK" baseline="0"/>
                  <a:t> Sales</a:t>
                </a:r>
                <a:endParaRPr lang="en-H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Sheet2!$C$55</c:f>
              <c:strCache>
                <c:ptCount val="1"/>
                <c:pt idx="0">
                  <c:v>Total</c:v>
                </c:pt>
              </c:strCache>
            </c:strRef>
          </c:tx>
          <c:spPr>
            <a:ln w="28575" cap="rnd">
              <a:solidFill>
                <a:schemeClr val="accent1"/>
              </a:solidFill>
              <a:round/>
            </a:ln>
            <a:effectLst/>
          </c:spPr>
          <c:marker>
            <c:symbol val="none"/>
          </c:marker>
          <c:cat>
            <c:strRef>
              <c:f>Sheet2!$B$56:$B$60</c:f>
              <c:strCache>
                <c:ptCount val="4"/>
                <c:pt idx="0">
                  <c:v>2012</c:v>
                </c:pt>
                <c:pt idx="1">
                  <c:v>2013</c:v>
                </c:pt>
                <c:pt idx="2">
                  <c:v>2014</c:v>
                </c:pt>
                <c:pt idx="3">
                  <c:v>2015</c:v>
                </c:pt>
              </c:strCache>
            </c:strRef>
          </c:cat>
          <c:val>
            <c:numRef>
              <c:f>Sheet2!$C$56:$C$60</c:f>
              <c:numCache>
                <c:formatCode>General</c:formatCode>
                <c:ptCount val="4"/>
                <c:pt idx="0">
                  <c:v>10.903829563810383</c:v>
                </c:pt>
                <c:pt idx="1">
                  <c:v>11.886844241158462</c:v>
                </c:pt>
                <c:pt idx="2">
                  <c:v>15.657333834815642</c:v>
                </c:pt>
                <c:pt idx="3">
                  <c:v>19.816672494727381</c:v>
                </c:pt>
              </c:numCache>
            </c:numRef>
          </c:val>
          <c:smooth val="0"/>
          <c:extLst>
            <c:ext xmlns:c16="http://schemas.microsoft.com/office/drawing/2014/chart" uri="{C3380CC4-5D6E-409C-BE32-E72D297353CC}">
              <c16:uniqueId val="{00000000-7EEF-40C2-9C2A-73A4F69F386C}"/>
            </c:ext>
          </c:extLst>
        </c:ser>
        <c:dLbls>
          <c:showLegendKey val="0"/>
          <c:showVal val="0"/>
          <c:showCatName val="0"/>
          <c:showSerName val="0"/>
          <c:showPercent val="0"/>
          <c:showBubbleSize val="0"/>
        </c:dLbls>
        <c:smooth val="0"/>
        <c:axId val="1948298208"/>
        <c:axId val="1948281888"/>
      </c:lineChart>
      <c:catAx>
        <c:axId val="194829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81888"/>
        <c:crosses val="autoZero"/>
        <c:auto val="1"/>
        <c:lblAlgn val="ctr"/>
        <c:lblOffset val="100"/>
        <c:noMultiLvlLbl val="0"/>
      </c:catAx>
      <c:valAx>
        <c:axId val="19482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1).xlsx]Sheet2!PivotTable5</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Sheet2!$D$85</c:f>
              <c:strCache>
                <c:ptCount val="1"/>
                <c:pt idx="0">
                  <c:v>Total</c:v>
                </c:pt>
              </c:strCache>
            </c:strRef>
          </c:tx>
          <c:spPr>
            <a:ln w="28575" cap="rnd">
              <a:solidFill>
                <a:schemeClr val="accent1"/>
              </a:solidFill>
              <a:round/>
            </a:ln>
            <a:effectLst/>
          </c:spPr>
          <c:marker>
            <c:symbol val="none"/>
          </c:marker>
          <c:cat>
            <c:strRef>
              <c:f>Sheet2!$C$86:$C$105</c:f>
              <c:strCache>
                <c:ptCount val="19"/>
                <c:pt idx="0">
                  <c:v>0</c:v>
                </c:pt>
                <c:pt idx="1">
                  <c:v>0.002</c:v>
                </c:pt>
                <c:pt idx="2">
                  <c:v>0.07</c:v>
                </c:pt>
                <c:pt idx="3">
                  <c:v>0.1</c:v>
                </c:pt>
                <c:pt idx="4">
                  <c:v>0.15</c:v>
                </c:pt>
                <c:pt idx="5">
                  <c:v>0.15</c:v>
                </c:pt>
                <c:pt idx="6">
                  <c:v>0.17</c:v>
                </c:pt>
                <c:pt idx="7">
                  <c:v>0.2</c:v>
                </c:pt>
                <c:pt idx="8">
                  <c:v>0.25</c:v>
                </c:pt>
                <c:pt idx="9">
                  <c:v>0.27</c:v>
                </c:pt>
                <c:pt idx="10">
                  <c:v>0.3</c:v>
                </c:pt>
                <c:pt idx="11">
                  <c:v>0.35</c:v>
                </c:pt>
                <c:pt idx="12">
                  <c:v>0.4</c:v>
                </c:pt>
                <c:pt idx="13">
                  <c:v>0.47</c:v>
                </c:pt>
                <c:pt idx="14">
                  <c:v>0.5</c:v>
                </c:pt>
                <c:pt idx="15">
                  <c:v>0.6</c:v>
                </c:pt>
                <c:pt idx="16">
                  <c:v>0.65</c:v>
                </c:pt>
                <c:pt idx="17">
                  <c:v>0.7</c:v>
                </c:pt>
                <c:pt idx="18">
                  <c:v>0.8</c:v>
                </c:pt>
              </c:strCache>
            </c:strRef>
          </c:cat>
          <c:val>
            <c:numRef>
              <c:f>Sheet2!$D$86:$D$105</c:f>
              <c:numCache>
                <c:formatCode>General</c:formatCode>
                <c:ptCount val="19"/>
                <c:pt idx="0">
                  <c:v>25.812495443917062</c:v>
                </c:pt>
                <c:pt idx="1">
                  <c:v>21.822259834721176</c:v>
                </c:pt>
                <c:pt idx="2">
                  <c:v>9.7061361819830889</c:v>
                </c:pt>
                <c:pt idx="3">
                  <c:v>15.394973083975962</c:v>
                </c:pt>
                <c:pt idx="4">
                  <c:v>11.602662118769119</c:v>
                </c:pt>
                <c:pt idx="5">
                  <c:v>8.1186068374386338</c:v>
                </c:pt>
                <c:pt idx="6">
                  <c:v>14.703702042679145</c:v>
                </c:pt>
                <c:pt idx="7">
                  <c:v>15.72609801322176</c:v>
                </c:pt>
                <c:pt idx="8">
                  <c:v>-7.2230950930408984</c:v>
                </c:pt>
                <c:pt idx="9">
                  <c:v>13.605594568748252</c:v>
                </c:pt>
                <c:pt idx="10">
                  <c:v>-16.085768915596827</c:v>
                </c:pt>
                <c:pt idx="11">
                  <c:v>-12.320066319828589</c:v>
                </c:pt>
                <c:pt idx="12">
                  <c:v>-32.705975077863357</c:v>
                </c:pt>
                <c:pt idx="13">
                  <c:v>-16.736895783569068</c:v>
                </c:pt>
                <c:pt idx="14">
                  <c:v>-40.120905606701172</c:v>
                </c:pt>
                <c:pt idx="15">
                  <c:v>-77.642332144195663</c:v>
                </c:pt>
                <c:pt idx="16">
                  <c:v>-71.433834170986529</c:v>
                </c:pt>
                <c:pt idx="17">
                  <c:v>-114.14037026475883</c:v>
                </c:pt>
                <c:pt idx="18">
                  <c:v>-155.00000000000006</c:v>
                </c:pt>
              </c:numCache>
            </c:numRef>
          </c:val>
          <c:smooth val="0"/>
          <c:extLst>
            <c:ext xmlns:c16="http://schemas.microsoft.com/office/drawing/2014/chart" uri="{C3380CC4-5D6E-409C-BE32-E72D297353CC}">
              <c16:uniqueId val="{00000000-3AF4-496B-8162-BB9F7AB04A20}"/>
            </c:ext>
          </c:extLst>
        </c:ser>
        <c:dLbls>
          <c:showLegendKey val="0"/>
          <c:showVal val="0"/>
          <c:showCatName val="0"/>
          <c:showSerName val="0"/>
          <c:showPercent val="0"/>
          <c:showBubbleSize val="0"/>
        </c:dLbls>
        <c:smooth val="0"/>
        <c:axId val="1533931104"/>
        <c:axId val="1533933984"/>
      </c:lineChart>
      <c:catAx>
        <c:axId val="15339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33984"/>
        <c:crosses val="autoZero"/>
        <c:auto val="1"/>
        <c:lblAlgn val="ctr"/>
        <c:lblOffset val="100"/>
        <c:noMultiLvlLbl val="0"/>
      </c:catAx>
      <c:valAx>
        <c:axId val="15339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 Profit</a:t>
                </a:r>
                <a:r>
                  <a:rPr lang="en-HK" baseline="0"/>
                  <a:t> Margin %</a:t>
                </a:r>
                <a:endParaRPr lang="en-H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3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Sheet2!$D$111</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Sheet2!$C$112:$C$131</c:f>
              <c:strCache>
                <c:ptCount val="19"/>
                <c:pt idx="0">
                  <c:v>Caribbean</c:v>
                </c:pt>
                <c:pt idx="1">
                  <c:v>Central America</c:v>
                </c:pt>
                <c:pt idx="2">
                  <c:v>Central US</c:v>
                </c:pt>
                <c:pt idx="3">
                  <c:v>Eastern Africa</c:v>
                </c:pt>
                <c:pt idx="4">
                  <c:v>Eastern Asia</c:v>
                </c:pt>
                <c:pt idx="5">
                  <c:v>Eastern Europe</c:v>
                </c:pt>
                <c:pt idx="6">
                  <c:v>Eastern US</c:v>
                </c:pt>
                <c:pt idx="7">
                  <c:v>Northern Europe</c:v>
                </c:pt>
                <c:pt idx="8">
                  <c:v>Oceania</c:v>
                </c:pt>
                <c:pt idx="9">
                  <c:v>South America</c:v>
                </c:pt>
                <c:pt idx="10">
                  <c:v>Southeastern Asia</c:v>
                </c:pt>
                <c:pt idx="11">
                  <c:v>Southern Africa</c:v>
                </c:pt>
                <c:pt idx="12">
                  <c:v>Southern Asia</c:v>
                </c:pt>
                <c:pt idx="13">
                  <c:v>Southern Europe</c:v>
                </c:pt>
                <c:pt idx="14">
                  <c:v>Southern US</c:v>
                </c:pt>
                <c:pt idx="15">
                  <c:v>Western Africa</c:v>
                </c:pt>
                <c:pt idx="16">
                  <c:v>Western Asia</c:v>
                </c:pt>
                <c:pt idx="17">
                  <c:v>Western Europe</c:v>
                </c:pt>
                <c:pt idx="18">
                  <c:v>Western US</c:v>
                </c:pt>
              </c:strCache>
            </c:strRef>
          </c:cat>
          <c:val>
            <c:numRef>
              <c:f>Sheet2!$D$112:$D$131</c:f>
              <c:numCache>
                <c:formatCode>"$"#,##0.00</c:formatCode>
                <c:ptCount val="19"/>
                <c:pt idx="0">
                  <c:v>741.5</c:v>
                </c:pt>
                <c:pt idx="1">
                  <c:v>4295.0093999999999</c:v>
                </c:pt>
                <c:pt idx="2">
                  <c:v>219.75039999999996</c:v>
                </c:pt>
                <c:pt idx="3">
                  <c:v>268.38</c:v>
                </c:pt>
                <c:pt idx="4">
                  <c:v>1575.54</c:v>
                </c:pt>
                <c:pt idx="5">
                  <c:v>653.76</c:v>
                </c:pt>
                <c:pt idx="6">
                  <c:v>-433.03879999999981</c:v>
                </c:pt>
                <c:pt idx="7">
                  <c:v>2277.2159999999999</c:v>
                </c:pt>
                <c:pt idx="8">
                  <c:v>2007.5160000000001</c:v>
                </c:pt>
                <c:pt idx="9">
                  <c:v>640.82143999999994</c:v>
                </c:pt>
                <c:pt idx="10">
                  <c:v>1234.5729000000001</c:v>
                </c:pt>
                <c:pt idx="11">
                  <c:v>714</c:v>
                </c:pt>
                <c:pt idx="12">
                  <c:v>3555.15</c:v>
                </c:pt>
                <c:pt idx="13">
                  <c:v>2310.1020000000003</c:v>
                </c:pt>
                <c:pt idx="14">
                  <c:v>-51.120599999999968</c:v>
                </c:pt>
                <c:pt idx="15">
                  <c:v>0</c:v>
                </c:pt>
                <c:pt idx="16">
                  <c:v>-411.51599999999974</c:v>
                </c:pt>
                <c:pt idx="17">
                  <c:v>2541.393</c:v>
                </c:pt>
                <c:pt idx="18">
                  <c:v>50.785199999999989</c:v>
                </c:pt>
              </c:numCache>
            </c:numRef>
          </c:val>
          <c:extLst>
            <c:ext xmlns:c16="http://schemas.microsoft.com/office/drawing/2014/chart" uri="{C3380CC4-5D6E-409C-BE32-E72D297353CC}">
              <c16:uniqueId val="{00000000-A32D-40BA-ADE8-560BFCDE72F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Average Days of Shipping by Mode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Sheet2!$D$150</c:f>
              <c:strCache>
                <c:ptCount val="1"/>
                <c:pt idx="0">
                  <c:v>Total</c:v>
                </c:pt>
              </c:strCache>
            </c:strRef>
          </c:tx>
          <c:spPr>
            <a:solidFill>
              <a:schemeClr val="accent1"/>
            </a:solidFill>
            <a:ln>
              <a:noFill/>
            </a:ln>
            <a:effectLst/>
          </c:spPr>
          <c:invertIfNegative val="0"/>
          <c:cat>
            <c:strRef>
              <c:f>Sheet2!$C$151:$C$155</c:f>
              <c:strCache>
                <c:ptCount val="4"/>
                <c:pt idx="0">
                  <c:v>Same Day</c:v>
                </c:pt>
                <c:pt idx="1">
                  <c:v>First Class</c:v>
                </c:pt>
                <c:pt idx="2">
                  <c:v>Second Class</c:v>
                </c:pt>
                <c:pt idx="3">
                  <c:v>Standard Class</c:v>
                </c:pt>
              </c:strCache>
            </c:strRef>
          </c:cat>
          <c:val>
            <c:numRef>
              <c:f>Sheet2!$D$151:$D$155</c:f>
              <c:numCache>
                <c:formatCode>0.00</c:formatCode>
                <c:ptCount val="4"/>
                <c:pt idx="0">
                  <c:v>2.2727272727272728E-2</c:v>
                </c:pt>
                <c:pt idx="1">
                  <c:v>2.0936329588014981</c:v>
                </c:pt>
                <c:pt idx="2">
                  <c:v>2.8288770053475938</c:v>
                </c:pt>
                <c:pt idx="3">
                  <c:v>4.8949416342412455</c:v>
                </c:pt>
              </c:numCache>
            </c:numRef>
          </c:val>
          <c:extLst>
            <c:ext xmlns:c16="http://schemas.microsoft.com/office/drawing/2014/chart" uri="{C3380CC4-5D6E-409C-BE32-E72D297353CC}">
              <c16:uniqueId val="{00000000-C084-4C53-9E2E-73D4F76CB53C}"/>
            </c:ext>
          </c:extLst>
        </c:ser>
        <c:dLbls>
          <c:showLegendKey val="0"/>
          <c:showVal val="0"/>
          <c:showCatName val="0"/>
          <c:showSerName val="0"/>
          <c:showPercent val="0"/>
          <c:showBubbleSize val="0"/>
        </c:dLbls>
        <c:gapWidth val="219"/>
        <c:overlap val="-27"/>
        <c:axId val="931093679"/>
        <c:axId val="931106159"/>
      </c:barChart>
      <c:catAx>
        <c:axId val="931093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106159"/>
        <c:crosses val="autoZero"/>
        <c:auto val="1"/>
        <c:lblAlgn val="ctr"/>
        <c:lblOffset val="100"/>
        <c:noMultiLvlLbl val="0"/>
      </c:catAx>
      <c:valAx>
        <c:axId val="931106159"/>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1093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Yearly</a:t>
            </a:r>
            <a:r>
              <a:rPr lang="en-US" baseline="0"/>
              <a:t> Sales Trend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8575" cap="rnd">
              <a:solidFill>
                <a:schemeClr val="accent1"/>
              </a:solidFill>
              <a:round/>
            </a:ln>
            <a:effectLst/>
          </c:spPr>
          <c:marker>
            <c:symbol val="none"/>
          </c:marker>
          <c:cat>
            <c:strRef>
              <c:f>Sheet2!$B$4:$B$16</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Sheet2!$C$4:$C$16</c:f>
              <c:numCache>
                <c:formatCode>"$"#,##0</c:formatCode>
                <c:ptCount val="12"/>
                <c:pt idx="0">
                  <c:v>33612.974999999999</c:v>
                </c:pt>
                <c:pt idx="1">
                  <c:v>19667.913439999997</c:v>
                </c:pt>
                <c:pt idx="2">
                  <c:v>29149.689000000002</c:v>
                </c:pt>
                <c:pt idx="3">
                  <c:v>32049.8429</c:v>
                </c:pt>
                <c:pt idx="4">
                  <c:v>32803.734000000004</c:v>
                </c:pt>
                <c:pt idx="5">
                  <c:v>37561.835899999998</c:v>
                </c:pt>
                <c:pt idx="6">
                  <c:v>33029.659</c:v>
                </c:pt>
                <c:pt idx="7">
                  <c:v>61069.260100000007</c:v>
                </c:pt>
                <c:pt idx="8">
                  <c:v>64223.158160000006</c:v>
                </c:pt>
                <c:pt idx="9">
                  <c:v>41553.481699999997</c:v>
                </c:pt>
                <c:pt idx="10">
                  <c:v>60680.786200000002</c:v>
                </c:pt>
                <c:pt idx="11">
                  <c:v>58253.750099999997</c:v>
                </c:pt>
              </c:numCache>
            </c:numRef>
          </c:val>
          <c:smooth val="0"/>
          <c:extLst>
            <c:ext xmlns:c16="http://schemas.microsoft.com/office/drawing/2014/chart" uri="{C3380CC4-5D6E-409C-BE32-E72D297353CC}">
              <c16:uniqueId val="{00000000-E03A-4150-8726-8CB5D9ECADE8}"/>
            </c:ext>
          </c:extLst>
        </c:ser>
        <c:dLbls>
          <c:showLegendKey val="0"/>
          <c:showVal val="0"/>
          <c:showCatName val="0"/>
          <c:showSerName val="0"/>
          <c:showPercent val="0"/>
          <c:showBubbleSize val="0"/>
        </c:dLbls>
        <c:smooth val="0"/>
        <c:axId val="1848661760"/>
        <c:axId val="1848670400"/>
      </c:lineChart>
      <c:catAx>
        <c:axId val="184866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Month</a:t>
                </a:r>
                <a:r>
                  <a:rPr lang="en-HK" baseline="0"/>
                  <a:t> of Year</a:t>
                </a:r>
                <a:endParaRPr lang="en-HK"/>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70400"/>
        <c:crosses val="autoZero"/>
        <c:auto val="1"/>
        <c:lblAlgn val="ctr"/>
        <c:lblOffset val="100"/>
        <c:noMultiLvlLbl val="0"/>
      </c:catAx>
      <c:valAx>
        <c:axId val="1848670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Total</a:t>
                </a:r>
                <a:r>
                  <a:rPr lang="en-HK" baseline="0"/>
                  <a:t> Sales</a:t>
                </a:r>
                <a:endParaRPr lang="en-H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86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Over the Years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Sheet2!$C$55</c:f>
              <c:strCache>
                <c:ptCount val="1"/>
                <c:pt idx="0">
                  <c:v>Total</c:v>
                </c:pt>
              </c:strCache>
            </c:strRef>
          </c:tx>
          <c:spPr>
            <a:ln w="28575" cap="rnd">
              <a:solidFill>
                <a:schemeClr val="accent1"/>
              </a:solidFill>
              <a:round/>
            </a:ln>
            <a:effectLst/>
          </c:spPr>
          <c:marker>
            <c:symbol val="none"/>
          </c:marker>
          <c:cat>
            <c:strRef>
              <c:f>Sheet2!$B$56:$B$60</c:f>
              <c:strCache>
                <c:ptCount val="4"/>
                <c:pt idx="0">
                  <c:v>2012</c:v>
                </c:pt>
                <c:pt idx="1">
                  <c:v>2013</c:v>
                </c:pt>
                <c:pt idx="2">
                  <c:v>2014</c:v>
                </c:pt>
                <c:pt idx="3">
                  <c:v>2015</c:v>
                </c:pt>
              </c:strCache>
            </c:strRef>
          </c:cat>
          <c:val>
            <c:numRef>
              <c:f>Sheet2!$C$56:$C$60</c:f>
              <c:numCache>
                <c:formatCode>General</c:formatCode>
                <c:ptCount val="4"/>
                <c:pt idx="0">
                  <c:v>10.903829563810383</c:v>
                </c:pt>
                <c:pt idx="1">
                  <c:v>11.886844241158462</c:v>
                </c:pt>
                <c:pt idx="2">
                  <c:v>15.657333834815642</c:v>
                </c:pt>
                <c:pt idx="3">
                  <c:v>19.816672494727381</c:v>
                </c:pt>
              </c:numCache>
            </c:numRef>
          </c:val>
          <c:smooth val="0"/>
          <c:extLst>
            <c:ext xmlns:c16="http://schemas.microsoft.com/office/drawing/2014/chart" uri="{C3380CC4-5D6E-409C-BE32-E72D297353CC}">
              <c16:uniqueId val="{00000000-24FD-4D96-930A-6C5253992F9A}"/>
            </c:ext>
          </c:extLst>
        </c:ser>
        <c:dLbls>
          <c:showLegendKey val="0"/>
          <c:showVal val="0"/>
          <c:showCatName val="0"/>
          <c:showSerName val="0"/>
          <c:showPercent val="0"/>
          <c:showBubbleSize val="0"/>
        </c:dLbls>
        <c:smooth val="0"/>
        <c:axId val="1948298208"/>
        <c:axId val="1948281888"/>
      </c:lineChart>
      <c:catAx>
        <c:axId val="1948298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81888"/>
        <c:crosses val="autoZero"/>
        <c:auto val="1"/>
        <c:lblAlgn val="ctr"/>
        <c:lblOffset val="100"/>
        <c:noMultiLvlLbl val="0"/>
      </c:catAx>
      <c:valAx>
        <c:axId val="1948281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Margin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829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 (version 1).xlsx]Sheet2!PivotTable5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by Discount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Sheet2!$D$85</c:f>
              <c:strCache>
                <c:ptCount val="1"/>
                <c:pt idx="0">
                  <c:v>Total</c:v>
                </c:pt>
              </c:strCache>
            </c:strRef>
          </c:tx>
          <c:spPr>
            <a:ln w="28575" cap="rnd">
              <a:solidFill>
                <a:schemeClr val="accent1"/>
              </a:solidFill>
              <a:round/>
            </a:ln>
            <a:effectLst/>
          </c:spPr>
          <c:marker>
            <c:symbol val="none"/>
          </c:marker>
          <c:cat>
            <c:strRef>
              <c:f>Sheet2!$C$86:$C$105</c:f>
              <c:strCache>
                <c:ptCount val="19"/>
                <c:pt idx="0">
                  <c:v>0</c:v>
                </c:pt>
                <c:pt idx="1">
                  <c:v>0.002</c:v>
                </c:pt>
                <c:pt idx="2">
                  <c:v>0.07</c:v>
                </c:pt>
                <c:pt idx="3">
                  <c:v>0.1</c:v>
                </c:pt>
                <c:pt idx="4">
                  <c:v>0.15</c:v>
                </c:pt>
                <c:pt idx="5">
                  <c:v>0.15</c:v>
                </c:pt>
                <c:pt idx="6">
                  <c:v>0.17</c:v>
                </c:pt>
                <c:pt idx="7">
                  <c:v>0.2</c:v>
                </c:pt>
                <c:pt idx="8">
                  <c:v>0.25</c:v>
                </c:pt>
                <c:pt idx="9">
                  <c:v>0.27</c:v>
                </c:pt>
                <c:pt idx="10">
                  <c:v>0.3</c:v>
                </c:pt>
                <c:pt idx="11">
                  <c:v>0.35</c:v>
                </c:pt>
                <c:pt idx="12">
                  <c:v>0.4</c:v>
                </c:pt>
                <c:pt idx="13">
                  <c:v>0.47</c:v>
                </c:pt>
                <c:pt idx="14">
                  <c:v>0.5</c:v>
                </c:pt>
                <c:pt idx="15">
                  <c:v>0.6</c:v>
                </c:pt>
                <c:pt idx="16">
                  <c:v>0.65</c:v>
                </c:pt>
                <c:pt idx="17">
                  <c:v>0.7</c:v>
                </c:pt>
                <c:pt idx="18">
                  <c:v>0.8</c:v>
                </c:pt>
              </c:strCache>
            </c:strRef>
          </c:cat>
          <c:val>
            <c:numRef>
              <c:f>Sheet2!$D$86:$D$105</c:f>
              <c:numCache>
                <c:formatCode>General</c:formatCode>
                <c:ptCount val="19"/>
                <c:pt idx="0">
                  <c:v>25.812495443917062</c:v>
                </c:pt>
                <c:pt idx="1">
                  <c:v>21.822259834721176</c:v>
                </c:pt>
                <c:pt idx="2">
                  <c:v>9.7061361819830889</c:v>
                </c:pt>
                <c:pt idx="3">
                  <c:v>15.394973083975962</c:v>
                </c:pt>
                <c:pt idx="4">
                  <c:v>11.602662118769119</c:v>
                </c:pt>
                <c:pt idx="5">
                  <c:v>8.1186068374386338</c:v>
                </c:pt>
                <c:pt idx="6">
                  <c:v>14.703702042679145</c:v>
                </c:pt>
                <c:pt idx="7">
                  <c:v>15.72609801322176</c:v>
                </c:pt>
                <c:pt idx="8">
                  <c:v>-7.2230950930408984</c:v>
                </c:pt>
                <c:pt idx="9">
                  <c:v>13.605594568748252</c:v>
                </c:pt>
                <c:pt idx="10">
                  <c:v>-16.085768915596827</c:v>
                </c:pt>
                <c:pt idx="11">
                  <c:v>-12.320066319828589</c:v>
                </c:pt>
                <c:pt idx="12">
                  <c:v>-32.705975077863357</c:v>
                </c:pt>
                <c:pt idx="13">
                  <c:v>-16.736895783569068</c:v>
                </c:pt>
                <c:pt idx="14">
                  <c:v>-40.120905606701172</c:v>
                </c:pt>
                <c:pt idx="15">
                  <c:v>-77.642332144195663</c:v>
                </c:pt>
                <c:pt idx="16">
                  <c:v>-71.433834170986529</c:v>
                </c:pt>
                <c:pt idx="17">
                  <c:v>-114.14037026475883</c:v>
                </c:pt>
                <c:pt idx="18">
                  <c:v>-155.00000000000006</c:v>
                </c:pt>
              </c:numCache>
            </c:numRef>
          </c:val>
          <c:smooth val="0"/>
          <c:extLst>
            <c:ext xmlns:c16="http://schemas.microsoft.com/office/drawing/2014/chart" uri="{C3380CC4-5D6E-409C-BE32-E72D297353CC}">
              <c16:uniqueId val="{00000000-3350-405F-B340-5A1505059C9D}"/>
            </c:ext>
          </c:extLst>
        </c:ser>
        <c:dLbls>
          <c:showLegendKey val="0"/>
          <c:showVal val="0"/>
          <c:showCatName val="0"/>
          <c:showSerName val="0"/>
          <c:showPercent val="0"/>
          <c:showBubbleSize val="0"/>
        </c:dLbls>
        <c:smooth val="0"/>
        <c:axId val="1533931104"/>
        <c:axId val="1533933984"/>
      </c:lineChart>
      <c:catAx>
        <c:axId val="153393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Discount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33984"/>
        <c:crosses val="autoZero"/>
        <c:auto val="1"/>
        <c:lblAlgn val="ctr"/>
        <c:lblOffset val="100"/>
        <c:noMultiLvlLbl val="0"/>
      </c:catAx>
      <c:valAx>
        <c:axId val="15339339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HK"/>
                  <a:t> Profit</a:t>
                </a:r>
                <a:r>
                  <a:rPr lang="en-HK" baseline="0"/>
                  <a:t> Margin %</a:t>
                </a:r>
                <a:endParaRPr lang="en-HK"/>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HK"/>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393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622300</xdr:colOff>
      <xdr:row>20</xdr:row>
      <xdr:rowOff>133350</xdr:rowOff>
    </xdr:from>
    <xdr:to>
      <xdr:col>7</xdr:col>
      <xdr:colOff>374650</xdr:colOff>
      <xdr:row>44</xdr:row>
      <xdr:rowOff>114300</xdr:rowOff>
    </xdr:to>
    <xdr:graphicFrame macro="">
      <xdr:nvGraphicFramePr>
        <xdr:cNvPr id="2" name="Chart 1">
          <a:extLst>
            <a:ext uri="{FF2B5EF4-FFF2-40B4-BE49-F238E27FC236}">
              <a16:creationId xmlns:a16="http://schemas.microsoft.com/office/drawing/2014/main" id="{68FCEE4D-E194-381F-B527-A1D14C948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714375</xdr:colOff>
      <xdr:row>2</xdr:row>
      <xdr:rowOff>85725</xdr:rowOff>
    </xdr:from>
    <xdr:to>
      <xdr:col>6</xdr:col>
      <xdr:colOff>409638</xdr:colOff>
      <xdr:row>16</xdr:row>
      <xdr:rowOff>31750</xdr:rowOff>
    </xdr:to>
    <mc:AlternateContent xmlns:mc="http://schemas.openxmlformats.org/markup-compatibility/2006">
      <mc:Choice xmlns:a14="http://schemas.microsoft.com/office/drawing/2010/main" Requires="a14">
        <xdr:graphicFrame macro="">
          <xdr:nvGraphicFramePr>
            <xdr:cNvPr id="2" name="Year">
              <a:extLst>
                <a:ext uri="{FF2B5EF4-FFF2-40B4-BE49-F238E27FC236}">
                  <a16:creationId xmlns:a16="http://schemas.microsoft.com/office/drawing/2014/main" id="{2F822939-688D-5249-0CF5-8244D761F05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4500563" y="450850"/>
              <a:ext cx="1830450" cy="25019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19050</xdr:colOff>
      <xdr:row>2</xdr:row>
      <xdr:rowOff>133350</xdr:rowOff>
    </xdr:from>
    <xdr:to>
      <xdr:col>14</xdr:col>
      <xdr:colOff>323850</xdr:colOff>
      <xdr:row>17</xdr:row>
      <xdr:rowOff>114300</xdr:rowOff>
    </xdr:to>
    <xdr:graphicFrame macro="">
      <xdr:nvGraphicFramePr>
        <xdr:cNvPr id="5" name="Chart 4">
          <a:extLst>
            <a:ext uri="{FF2B5EF4-FFF2-40B4-BE49-F238E27FC236}">
              <a16:creationId xmlns:a16="http://schemas.microsoft.com/office/drawing/2014/main" id="{8DBDC09D-274F-D300-65B6-C1BC4277D0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628650</xdr:colOff>
      <xdr:row>20</xdr:row>
      <xdr:rowOff>101600</xdr:rowOff>
    </xdr:from>
    <xdr:to>
      <xdr:col>11</xdr:col>
      <xdr:colOff>19050</xdr:colOff>
      <xdr:row>34</xdr:row>
      <xdr:rowOff>47625</xdr:rowOff>
    </xdr:to>
    <mc:AlternateContent xmlns:mc="http://schemas.openxmlformats.org/markup-compatibility/2006" xmlns:a14="http://schemas.microsoft.com/office/drawing/2010/main">
      <mc:Choice Requires="a14">
        <xdr:graphicFrame macro="">
          <xdr:nvGraphicFramePr>
            <xdr:cNvPr id="19" name="Segment">
              <a:extLst>
                <a:ext uri="{FF2B5EF4-FFF2-40B4-BE49-F238E27FC236}">
                  <a16:creationId xmlns:a16="http://schemas.microsoft.com/office/drawing/2014/main" id="{7AABC726-01B9-10B3-F7D4-C4F107CBE008}"/>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9175750" y="3784600"/>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203200</xdr:colOff>
      <xdr:row>19</xdr:row>
      <xdr:rowOff>158750</xdr:rowOff>
    </xdr:from>
    <xdr:to>
      <xdr:col>13</xdr:col>
      <xdr:colOff>292100</xdr:colOff>
      <xdr:row>33</xdr:row>
      <xdr:rowOff>104775</xdr:rowOff>
    </xdr:to>
    <mc:AlternateContent xmlns:mc="http://schemas.openxmlformats.org/markup-compatibility/2006" xmlns:a14="http://schemas.microsoft.com/office/drawing/2010/main">
      <mc:Choice Requires="a14">
        <xdr:graphicFrame macro="">
          <xdr:nvGraphicFramePr>
            <xdr:cNvPr id="20" name="Region">
              <a:extLst>
                <a:ext uri="{FF2B5EF4-FFF2-40B4-BE49-F238E27FC236}">
                  <a16:creationId xmlns:a16="http://schemas.microsoft.com/office/drawing/2014/main" id="{4697A7C5-26B4-09B6-A78C-49A5C958A0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188700" y="3657600"/>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558800</xdr:colOff>
      <xdr:row>19</xdr:row>
      <xdr:rowOff>31750</xdr:rowOff>
    </xdr:from>
    <xdr:to>
      <xdr:col>15</xdr:col>
      <xdr:colOff>647701</xdr:colOff>
      <xdr:row>32</xdr:row>
      <xdr:rowOff>161925</xdr:rowOff>
    </xdr:to>
    <mc:AlternateContent xmlns:mc="http://schemas.openxmlformats.org/markup-compatibility/2006" xmlns:a14="http://schemas.microsoft.com/office/drawing/2010/main">
      <mc:Choice Requires="a14">
        <xdr:graphicFrame macro="">
          <xdr:nvGraphicFramePr>
            <xdr:cNvPr id="21" name="Category">
              <a:extLst>
                <a:ext uri="{FF2B5EF4-FFF2-40B4-BE49-F238E27FC236}">
                  <a16:creationId xmlns:a16="http://schemas.microsoft.com/office/drawing/2014/main" id="{A3119A23-9F13-944B-1DDE-67D20BB76798}"/>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3284200" y="3530600"/>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622300</xdr:colOff>
      <xdr:row>35</xdr:row>
      <xdr:rowOff>82550</xdr:rowOff>
    </xdr:from>
    <xdr:to>
      <xdr:col>11</xdr:col>
      <xdr:colOff>12700</xdr:colOff>
      <xdr:row>49</xdr:row>
      <xdr:rowOff>28575</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0F094118-D7BD-F80B-05F5-147D51CAF374}"/>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169400" y="6527800"/>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104590</xdr:colOff>
      <xdr:row>62</xdr:row>
      <xdr:rowOff>72713</xdr:rowOff>
    </xdr:from>
    <xdr:to>
      <xdr:col>5</xdr:col>
      <xdr:colOff>1258796</xdr:colOff>
      <xdr:row>77</xdr:row>
      <xdr:rowOff>14443</xdr:rowOff>
    </xdr:to>
    <xdr:graphicFrame macro="">
      <xdr:nvGraphicFramePr>
        <xdr:cNvPr id="7" name="Chart 6">
          <a:extLst>
            <a:ext uri="{FF2B5EF4-FFF2-40B4-BE49-F238E27FC236}">
              <a16:creationId xmlns:a16="http://schemas.microsoft.com/office/drawing/2014/main" id="{66F5FA53-A62A-0D1F-CC9E-BDF1C7DF4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6</xdr:col>
      <xdr:colOff>488576</xdr:colOff>
      <xdr:row>54</xdr:row>
      <xdr:rowOff>3237</xdr:rowOff>
    </xdr:from>
    <xdr:to>
      <xdr:col>7</xdr:col>
      <xdr:colOff>972670</xdr:colOff>
      <xdr:row>67</xdr:row>
      <xdr:rowOff>99421</xdr:rowOff>
    </xdr:to>
    <mc:AlternateContent xmlns:mc="http://schemas.openxmlformats.org/markup-compatibility/2006" xmlns:a14="http://schemas.microsoft.com/office/drawing/2010/main">
      <mc:Choice Requires="a14">
        <xdr:graphicFrame macro="">
          <xdr:nvGraphicFramePr>
            <xdr:cNvPr id="8" name="Region 1">
              <a:extLst>
                <a:ext uri="{FF2B5EF4-FFF2-40B4-BE49-F238E27FC236}">
                  <a16:creationId xmlns:a16="http://schemas.microsoft.com/office/drawing/2014/main" id="{7C04705C-82EB-4B12-B2CE-6C2FCE683583}"/>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7616762" y="10088531"/>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444997</xdr:colOff>
      <xdr:row>69</xdr:row>
      <xdr:rowOff>146424</xdr:rowOff>
    </xdr:from>
    <xdr:to>
      <xdr:col>7</xdr:col>
      <xdr:colOff>929091</xdr:colOff>
      <xdr:row>83</xdr:row>
      <xdr:rowOff>55843</xdr:rowOff>
    </xdr:to>
    <mc:AlternateContent xmlns:mc="http://schemas.openxmlformats.org/markup-compatibility/2006" xmlns:a14="http://schemas.microsoft.com/office/drawing/2010/main">
      <mc:Choice Requires="a14">
        <xdr:graphicFrame macro="">
          <xdr:nvGraphicFramePr>
            <xdr:cNvPr id="9" name="Category 1">
              <a:extLst>
                <a:ext uri="{FF2B5EF4-FFF2-40B4-BE49-F238E27FC236}">
                  <a16:creationId xmlns:a16="http://schemas.microsoft.com/office/drawing/2014/main" id="{6046681C-BD39-9535-6CA9-C09AB62BD7C6}"/>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7573183" y="13033189"/>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47157</xdr:colOff>
      <xdr:row>84</xdr:row>
      <xdr:rowOff>125941</xdr:rowOff>
    </xdr:from>
    <xdr:to>
      <xdr:col>8</xdr:col>
      <xdr:colOff>40154</xdr:colOff>
      <xdr:row>99</xdr:row>
      <xdr:rowOff>67671</xdr:rowOff>
    </xdr:to>
    <xdr:graphicFrame macro="">
      <xdr:nvGraphicFramePr>
        <xdr:cNvPr id="3" name="Chart 2">
          <a:extLst>
            <a:ext uri="{FF2B5EF4-FFF2-40B4-BE49-F238E27FC236}">
              <a16:creationId xmlns:a16="http://schemas.microsoft.com/office/drawing/2014/main" id="{B434EDE5-2078-6593-DD3F-41AED55166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83919</xdr:colOff>
      <xdr:row>86</xdr:row>
      <xdr:rowOff>60014</xdr:rowOff>
    </xdr:from>
    <xdr:to>
      <xdr:col>9</xdr:col>
      <xdr:colOff>630268</xdr:colOff>
      <xdr:row>99</xdr:row>
      <xdr:rowOff>156198</xdr:rowOff>
    </xdr:to>
    <mc:AlternateContent xmlns:mc="http://schemas.openxmlformats.org/markup-compatibility/2006" xmlns:a14="http://schemas.microsoft.com/office/drawing/2010/main">
      <mc:Choice Requires="a14">
        <xdr:graphicFrame macro="">
          <xdr:nvGraphicFramePr>
            <xdr:cNvPr id="4" name="Year 2">
              <a:extLst>
                <a:ext uri="{FF2B5EF4-FFF2-40B4-BE49-F238E27FC236}">
                  <a16:creationId xmlns:a16="http://schemas.microsoft.com/office/drawing/2014/main" id="{31E20BF1-BAD0-3354-B5D4-F909F13F344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453282" y="16121779"/>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390961</xdr:colOff>
      <xdr:row>110</xdr:row>
      <xdr:rowOff>10458</xdr:rowOff>
    </xdr:from>
    <xdr:to>
      <xdr:col>8</xdr:col>
      <xdr:colOff>144431</xdr:colOff>
      <xdr:row>124</xdr:row>
      <xdr:rowOff>138952</xdr:rowOff>
    </xdr:to>
    <xdr:graphicFrame macro="">
      <xdr:nvGraphicFramePr>
        <xdr:cNvPr id="6" name="Chart 5">
          <a:extLst>
            <a:ext uri="{FF2B5EF4-FFF2-40B4-BE49-F238E27FC236}">
              <a16:creationId xmlns:a16="http://schemas.microsoft.com/office/drawing/2014/main" id="{930212E7-DE77-66CC-6C82-CE2F53ECF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5</xdr:col>
      <xdr:colOff>346760</xdr:colOff>
      <xdr:row>125</xdr:row>
      <xdr:rowOff>73586</xdr:rowOff>
    </xdr:from>
    <xdr:to>
      <xdr:col>6</xdr:col>
      <xdr:colOff>830854</xdr:colOff>
      <xdr:row>138</xdr:row>
      <xdr:rowOff>169770</xdr:rowOff>
    </xdr:to>
    <mc:AlternateContent xmlns:mc="http://schemas.openxmlformats.org/markup-compatibility/2006">
      <mc:Choice xmlns:a14="http://schemas.microsoft.com/office/drawing/2010/main" Requires="a14">
        <xdr:graphicFrame macro="">
          <xdr:nvGraphicFramePr>
            <xdr:cNvPr id="10" name="Year 3">
              <a:extLst>
                <a:ext uri="{FF2B5EF4-FFF2-40B4-BE49-F238E27FC236}">
                  <a16:creationId xmlns:a16="http://schemas.microsoft.com/office/drawing/2014/main" id="{1CB08E6B-C576-1298-2A2C-D27086C893C5}"/>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dr:sp macro="" textlink="">
          <xdr:nvSpPr>
            <xdr:cNvPr id="0" name=""/>
            <xdr:cNvSpPr>
              <a:spLocks noTextEdit="1"/>
            </xdr:cNvSpPr>
          </xdr:nvSpPr>
          <xdr:spPr>
            <a:xfrm>
              <a:off x="4918760" y="22893899"/>
              <a:ext cx="1833469" cy="2469496"/>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841686</xdr:colOff>
      <xdr:row>125</xdr:row>
      <xdr:rowOff>176306</xdr:rowOff>
    </xdr:from>
    <xdr:to>
      <xdr:col>9</xdr:col>
      <xdr:colOff>43329</xdr:colOff>
      <xdr:row>139</xdr:row>
      <xdr:rowOff>85725</xdr:rowOff>
    </xdr:to>
    <mc:AlternateContent xmlns:mc="http://schemas.openxmlformats.org/markup-compatibility/2006">
      <mc:Choice xmlns:a14="http://schemas.microsoft.com/office/drawing/2010/main" Requires="a14">
        <xdr:graphicFrame macro="">
          <xdr:nvGraphicFramePr>
            <xdr:cNvPr id="11" name="Month">
              <a:extLst>
                <a:ext uri="{FF2B5EF4-FFF2-40B4-BE49-F238E27FC236}">
                  <a16:creationId xmlns:a16="http://schemas.microsoft.com/office/drawing/2014/main" id="{18C0C42A-FEA6-DF8E-7C4B-26CDE8FD0B2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8112436" y="22996619"/>
              <a:ext cx="1836893" cy="2465294"/>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128868</xdr:colOff>
      <xdr:row>114</xdr:row>
      <xdr:rowOff>36233</xdr:rowOff>
    </xdr:from>
    <xdr:to>
      <xdr:col>11</xdr:col>
      <xdr:colOff>799727</xdr:colOff>
      <xdr:row>127</xdr:row>
      <xdr:rowOff>132416</xdr:rowOff>
    </xdr:to>
    <mc:AlternateContent xmlns:mc="http://schemas.openxmlformats.org/markup-compatibility/2006">
      <mc:Choice xmlns:a14="http://schemas.microsoft.com/office/drawing/2010/main" Requires="a14">
        <xdr:graphicFrame macro="">
          <xdr:nvGraphicFramePr>
            <xdr:cNvPr id="12" name="Ship Mode">
              <a:extLst>
                <a:ext uri="{FF2B5EF4-FFF2-40B4-BE49-F238E27FC236}">
                  <a16:creationId xmlns:a16="http://schemas.microsoft.com/office/drawing/2014/main" id="{EA8687C7-46B6-E220-C90F-7786CA703D1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dr:sp macro="" textlink="">
          <xdr:nvSpPr>
            <xdr:cNvPr id="0" name=""/>
            <xdr:cNvSpPr>
              <a:spLocks noTextEdit="1"/>
            </xdr:cNvSpPr>
          </xdr:nvSpPr>
          <xdr:spPr>
            <a:xfrm>
              <a:off x="10034868" y="20848358"/>
              <a:ext cx="1829734" cy="2469496"/>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508000</xdr:colOff>
      <xdr:row>143</xdr:row>
      <xdr:rowOff>76994</xdr:rowOff>
    </xdr:from>
    <xdr:to>
      <xdr:col>8</xdr:col>
      <xdr:colOff>246063</xdr:colOff>
      <xdr:row>158</xdr:row>
      <xdr:rowOff>81757</xdr:rowOff>
    </xdr:to>
    <xdr:graphicFrame macro="">
      <xdr:nvGraphicFramePr>
        <xdr:cNvPr id="13" name="Chart 12">
          <a:extLst>
            <a:ext uri="{FF2B5EF4-FFF2-40B4-BE49-F238E27FC236}">
              <a16:creationId xmlns:a16="http://schemas.microsoft.com/office/drawing/2014/main" id="{F0CA62EE-E830-419D-05B2-1B3ACE0583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8</xdr:col>
      <xdr:colOff>403225</xdr:colOff>
      <xdr:row>144</xdr:row>
      <xdr:rowOff>98425</xdr:rowOff>
    </xdr:from>
    <xdr:to>
      <xdr:col>10</xdr:col>
      <xdr:colOff>279400</xdr:colOff>
      <xdr:row>158</xdr:row>
      <xdr:rowOff>66675</xdr:rowOff>
    </xdr:to>
    <mc:AlternateContent xmlns:mc="http://schemas.openxmlformats.org/markup-compatibility/2006">
      <mc:Choice xmlns:a14="http://schemas.microsoft.com/office/drawing/2010/main" Requires="a14">
        <xdr:graphicFrame macro="">
          <xdr:nvGraphicFramePr>
            <xdr:cNvPr id="14" name="Region 2">
              <a:extLst>
                <a:ext uri="{FF2B5EF4-FFF2-40B4-BE49-F238E27FC236}">
                  <a16:creationId xmlns:a16="http://schemas.microsoft.com/office/drawing/2014/main" id="{F12DB71D-942D-A0EE-A8AF-467D2C38E0A2}"/>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9023350" y="26387425"/>
              <a:ext cx="1828800" cy="2524125"/>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0</xdr:rowOff>
    </xdr:from>
    <xdr:to>
      <xdr:col>11</xdr:col>
      <xdr:colOff>603250</xdr:colOff>
      <xdr:row>21</xdr:row>
      <xdr:rowOff>6350</xdr:rowOff>
    </xdr:to>
    <xdr:graphicFrame macro="">
      <xdr:nvGraphicFramePr>
        <xdr:cNvPr id="2" name="Chart 1">
          <a:extLst>
            <a:ext uri="{FF2B5EF4-FFF2-40B4-BE49-F238E27FC236}">
              <a16:creationId xmlns:a16="http://schemas.microsoft.com/office/drawing/2014/main" id="{11D0E2A5-A792-439C-B95D-A203EAE350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0</xdr:colOff>
      <xdr:row>4</xdr:row>
      <xdr:rowOff>0</xdr:rowOff>
    </xdr:from>
    <xdr:to>
      <xdr:col>15</xdr:col>
      <xdr:colOff>1650</xdr:colOff>
      <xdr:row>21</xdr:row>
      <xdr:rowOff>6350</xdr:rowOff>
    </xdr:to>
    <mc:AlternateContent xmlns:mc="http://schemas.openxmlformats.org/markup-compatibility/2006">
      <mc:Choice xmlns:a14="http://schemas.microsoft.com/office/drawing/2010/main" Requires="a14">
        <xdr:graphicFrame macro="">
          <xdr:nvGraphicFramePr>
            <xdr:cNvPr id="3" name="Year 4">
              <a:extLst>
                <a:ext uri="{FF2B5EF4-FFF2-40B4-BE49-F238E27FC236}">
                  <a16:creationId xmlns:a16="http://schemas.microsoft.com/office/drawing/2014/main" id="{5161EE49-D9C8-4A56-A2F0-01A9E30253EB}"/>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dr:sp macro="" textlink="">
          <xdr:nvSpPr>
            <xdr:cNvPr id="0" name=""/>
            <xdr:cNvSpPr>
              <a:spLocks noTextEdit="1"/>
            </xdr:cNvSpPr>
          </xdr:nvSpPr>
          <xdr:spPr>
            <a:xfrm>
              <a:off x="7315200" y="736600"/>
              <a:ext cx="1830450" cy="31369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22</xdr:row>
      <xdr:rowOff>6350</xdr:rowOff>
    </xdr:from>
    <xdr:to>
      <xdr:col>8</xdr:col>
      <xdr:colOff>368300</xdr:colOff>
      <xdr:row>36</xdr:row>
      <xdr:rowOff>165100</xdr:rowOff>
    </xdr:to>
    <xdr:graphicFrame macro="">
      <xdr:nvGraphicFramePr>
        <xdr:cNvPr id="4" name="Chart 3">
          <a:extLst>
            <a:ext uri="{FF2B5EF4-FFF2-40B4-BE49-F238E27FC236}">
              <a16:creationId xmlns:a16="http://schemas.microsoft.com/office/drawing/2014/main" id="{C67880FD-7C7B-4943-8523-64F860050C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374650</xdr:colOff>
      <xdr:row>22</xdr:row>
      <xdr:rowOff>6350</xdr:rowOff>
    </xdr:from>
    <xdr:to>
      <xdr:col>11</xdr:col>
      <xdr:colOff>379319</xdr:colOff>
      <xdr:row>36</xdr:row>
      <xdr:rowOff>171450</xdr:rowOff>
    </xdr:to>
    <mc:AlternateContent xmlns:mc="http://schemas.openxmlformats.org/markup-compatibility/2006">
      <mc:Choice xmlns:a14="http://schemas.microsoft.com/office/drawing/2010/main" Requires="a14">
        <xdr:graphicFrame macro="">
          <xdr:nvGraphicFramePr>
            <xdr:cNvPr id="5" name="Region 3">
              <a:extLst>
                <a:ext uri="{FF2B5EF4-FFF2-40B4-BE49-F238E27FC236}">
                  <a16:creationId xmlns:a16="http://schemas.microsoft.com/office/drawing/2014/main" id="{DB133A80-D867-4C40-B000-EC8C32AF19A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5251450" y="4057650"/>
              <a:ext cx="1833469" cy="27432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374650</xdr:colOff>
      <xdr:row>22</xdr:row>
      <xdr:rowOff>6350</xdr:rowOff>
    </xdr:from>
    <xdr:to>
      <xdr:col>15</xdr:col>
      <xdr:colOff>4669</xdr:colOff>
      <xdr:row>36</xdr:row>
      <xdr:rowOff>165100</xdr:rowOff>
    </xdr:to>
    <mc:AlternateContent xmlns:mc="http://schemas.openxmlformats.org/markup-compatibility/2006">
      <mc:Choice xmlns:a14="http://schemas.microsoft.com/office/drawing/2010/main" Requires="a14">
        <xdr:graphicFrame macro="">
          <xdr:nvGraphicFramePr>
            <xdr:cNvPr id="6" name="Category 2">
              <a:extLst>
                <a:ext uri="{FF2B5EF4-FFF2-40B4-BE49-F238E27FC236}">
                  <a16:creationId xmlns:a16="http://schemas.microsoft.com/office/drawing/2014/main" id="{DBBA58DA-211A-4C78-AE5D-5B65AECD54BA}"/>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dr:sp macro="" textlink="">
          <xdr:nvSpPr>
            <xdr:cNvPr id="0" name=""/>
            <xdr:cNvSpPr>
              <a:spLocks noTextEdit="1"/>
            </xdr:cNvSpPr>
          </xdr:nvSpPr>
          <xdr:spPr>
            <a:xfrm>
              <a:off x="7080250" y="4057650"/>
              <a:ext cx="2068419" cy="273685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38</xdr:row>
      <xdr:rowOff>0</xdr:rowOff>
    </xdr:from>
    <xdr:to>
      <xdr:col>12</xdr:col>
      <xdr:colOff>0</xdr:colOff>
      <xdr:row>54</xdr:row>
      <xdr:rowOff>177800</xdr:rowOff>
    </xdr:to>
    <xdr:graphicFrame macro="">
      <xdr:nvGraphicFramePr>
        <xdr:cNvPr id="7" name="Chart 6">
          <a:extLst>
            <a:ext uri="{FF2B5EF4-FFF2-40B4-BE49-F238E27FC236}">
              <a16:creationId xmlns:a16="http://schemas.microsoft.com/office/drawing/2014/main" id="{91CBD794-5C4A-4E74-8D56-98482B4776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0</xdr:colOff>
      <xdr:row>38</xdr:row>
      <xdr:rowOff>0</xdr:rowOff>
    </xdr:from>
    <xdr:to>
      <xdr:col>15</xdr:col>
      <xdr:colOff>3424</xdr:colOff>
      <xdr:row>54</xdr:row>
      <xdr:rowOff>177800</xdr:rowOff>
    </xdr:to>
    <mc:AlternateContent xmlns:mc="http://schemas.openxmlformats.org/markup-compatibility/2006">
      <mc:Choice xmlns:a14="http://schemas.microsoft.com/office/drawing/2010/main" Requires="a14">
        <xdr:graphicFrame macro="">
          <xdr:nvGraphicFramePr>
            <xdr:cNvPr id="8" name="Year 5">
              <a:extLst>
                <a:ext uri="{FF2B5EF4-FFF2-40B4-BE49-F238E27FC236}">
                  <a16:creationId xmlns:a16="http://schemas.microsoft.com/office/drawing/2014/main" id="{335DB6FF-9F42-4A24-91A1-670ADC484A21}"/>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dr:sp macro="" textlink="">
          <xdr:nvSpPr>
            <xdr:cNvPr id="0" name=""/>
            <xdr:cNvSpPr>
              <a:spLocks noTextEdit="1"/>
            </xdr:cNvSpPr>
          </xdr:nvSpPr>
          <xdr:spPr>
            <a:xfrm>
              <a:off x="7315200" y="6997700"/>
              <a:ext cx="1832224" cy="31242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56</xdr:row>
      <xdr:rowOff>0</xdr:rowOff>
    </xdr:from>
    <xdr:to>
      <xdr:col>8</xdr:col>
      <xdr:colOff>12700</xdr:colOff>
      <xdr:row>71</xdr:row>
      <xdr:rowOff>12700</xdr:rowOff>
    </xdr:to>
    <xdr:graphicFrame macro="">
      <xdr:nvGraphicFramePr>
        <xdr:cNvPr id="9" name="Chart 8">
          <a:extLst>
            <a:ext uri="{FF2B5EF4-FFF2-40B4-BE49-F238E27FC236}">
              <a16:creationId xmlns:a16="http://schemas.microsoft.com/office/drawing/2014/main" id="{94BB1EE4-7532-414D-B913-EC09DD8BDD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8</xdr:col>
      <xdr:colOff>12699</xdr:colOff>
      <xdr:row>56</xdr:row>
      <xdr:rowOff>0</xdr:rowOff>
    </xdr:from>
    <xdr:to>
      <xdr:col>10</xdr:col>
      <xdr:colOff>203200</xdr:colOff>
      <xdr:row>70</xdr:row>
      <xdr:rowOff>177800</xdr:rowOff>
    </xdr:to>
    <mc:AlternateContent xmlns:mc="http://schemas.openxmlformats.org/markup-compatibility/2006">
      <mc:Choice xmlns:a14="http://schemas.microsoft.com/office/drawing/2010/main" Requires="a14">
        <xdr:graphicFrame macro="">
          <xdr:nvGraphicFramePr>
            <xdr:cNvPr id="10" name="Year 6">
              <a:extLst>
                <a:ext uri="{FF2B5EF4-FFF2-40B4-BE49-F238E27FC236}">
                  <a16:creationId xmlns:a16="http://schemas.microsoft.com/office/drawing/2014/main" id="{5424741B-0AFE-409D-B3B9-2452B78C8B80}"/>
                </a:ext>
              </a:extLst>
            </xdr:cNvPr>
            <xdr:cNvGraphicFramePr/>
          </xdr:nvGraphicFramePr>
          <xdr:xfrm>
            <a:off x="0" y="0"/>
            <a:ext cx="0" cy="0"/>
          </xdr:xfrm>
          <a:graphic>
            <a:graphicData uri="http://schemas.microsoft.com/office/drawing/2010/slicer">
              <sle:slicer xmlns:sle="http://schemas.microsoft.com/office/drawing/2010/slicer" name="Year 6"/>
            </a:graphicData>
          </a:graphic>
        </xdr:graphicFrame>
      </mc:Choice>
      <mc:Fallback>
        <xdr:sp macro="" textlink="">
          <xdr:nvSpPr>
            <xdr:cNvPr id="0" name=""/>
            <xdr:cNvSpPr>
              <a:spLocks noTextEdit="1"/>
            </xdr:cNvSpPr>
          </xdr:nvSpPr>
          <xdr:spPr>
            <a:xfrm>
              <a:off x="4889499" y="10312400"/>
              <a:ext cx="1409701" cy="27559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203201</xdr:colOff>
      <xdr:row>56</xdr:row>
      <xdr:rowOff>0</xdr:rowOff>
    </xdr:from>
    <xdr:to>
      <xdr:col>12</xdr:col>
      <xdr:colOff>425451</xdr:colOff>
      <xdr:row>70</xdr:row>
      <xdr:rowOff>177800</xdr:rowOff>
    </xdr:to>
    <mc:AlternateContent xmlns:mc="http://schemas.openxmlformats.org/markup-compatibility/2006">
      <mc:Choice xmlns:a14="http://schemas.microsoft.com/office/drawing/2010/main" Requires="a14">
        <xdr:graphicFrame macro="">
          <xdr:nvGraphicFramePr>
            <xdr:cNvPr id="11" name="Month 1">
              <a:extLst>
                <a:ext uri="{FF2B5EF4-FFF2-40B4-BE49-F238E27FC236}">
                  <a16:creationId xmlns:a16="http://schemas.microsoft.com/office/drawing/2014/main" id="{A23AC1A2-70E2-47A9-B346-0B427ED90B30}"/>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299201" y="10312400"/>
              <a:ext cx="1441450" cy="27559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431801</xdr:colOff>
      <xdr:row>56</xdr:row>
      <xdr:rowOff>0</xdr:rowOff>
    </xdr:from>
    <xdr:to>
      <xdr:col>15</xdr:col>
      <xdr:colOff>6350</xdr:colOff>
      <xdr:row>70</xdr:row>
      <xdr:rowOff>165100</xdr:rowOff>
    </xdr:to>
    <mc:AlternateContent xmlns:mc="http://schemas.openxmlformats.org/markup-compatibility/2006">
      <mc:Choice xmlns:a14="http://schemas.microsoft.com/office/drawing/2010/main" Requires="a14">
        <xdr:graphicFrame macro="">
          <xdr:nvGraphicFramePr>
            <xdr:cNvPr id="12" name="Ship Mode 1">
              <a:extLst>
                <a:ext uri="{FF2B5EF4-FFF2-40B4-BE49-F238E27FC236}">
                  <a16:creationId xmlns:a16="http://schemas.microsoft.com/office/drawing/2014/main" id="{DE01820C-8108-4231-8C72-F28D06BB8923}"/>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dr:sp macro="" textlink="">
          <xdr:nvSpPr>
            <xdr:cNvPr id="0" name=""/>
            <xdr:cNvSpPr>
              <a:spLocks noTextEdit="1"/>
            </xdr:cNvSpPr>
          </xdr:nvSpPr>
          <xdr:spPr>
            <a:xfrm>
              <a:off x="7747001" y="10312400"/>
              <a:ext cx="1403349" cy="274320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72</xdr:row>
      <xdr:rowOff>0</xdr:rowOff>
    </xdr:from>
    <xdr:to>
      <xdr:col>11</xdr:col>
      <xdr:colOff>127000</xdr:colOff>
      <xdr:row>87</xdr:row>
      <xdr:rowOff>0</xdr:rowOff>
    </xdr:to>
    <xdr:graphicFrame macro="">
      <xdr:nvGraphicFramePr>
        <xdr:cNvPr id="13" name="Chart 12">
          <a:extLst>
            <a:ext uri="{FF2B5EF4-FFF2-40B4-BE49-F238E27FC236}">
              <a16:creationId xmlns:a16="http://schemas.microsoft.com/office/drawing/2014/main" id="{FEB6E507-49B3-4628-8D80-DBCAAC8F1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11</xdr:col>
      <xdr:colOff>120650</xdr:colOff>
      <xdr:row>72</xdr:row>
      <xdr:rowOff>0</xdr:rowOff>
    </xdr:from>
    <xdr:to>
      <xdr:col>15</xdr:col>
      <xdr:colOff>0</xdr:colOff>
      <xdr:row>87</xdr:row>
      <xdr:rowOff>0</xdr:rowOff>
    </xdr:to>
    <mc:AlternateContent xmlns:mc="http://schemas.openxmlformats.org/markup-compatibility/2006">
      <mc:Choice xmlns:a14="http://schemas.microsoft.com/office/drawing/2010/main" Requires="a14">
        <xdr:graphicFrame macro="">
          <xdr:nvGraphicFramePr>
            <xdr:cNvPr id="14" name="Region 4">
              <a:extLst>
                <a:ext uri="{FF2B5EF4-FFF2-40B4-BE49-F238E27FC236}">
                  <a16:creationId xmlns:a16="http://schemas.microsoft.com/office/drawing/2014/main" id="{EB7908CB-E2DA-42B6-BBE0-CAB5C747D31D}"/>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6826250" y="13258800"/>
              <a:ext cx="2317750" cy="2762250"/>
            </a:xfrm>
            <a:prstGeom prst="rect">
              <a:avLst/>
            </a:prstGeom>
            <a:solidFill>
              <a:prstClr val="white"/>
            </a:solidFill>
            <a:ln w="1">
              <a:solidFill>
                <a:prstClr val="green"/>
              </a:solidFill>
            </a:ln>
          </xdr:spPr>
          <xdr:txBody>
            <a:bodyPr vertOverflow="clip" horzOverflow="clip"/>
            <a:lstStyle/>
            <a:p>
              <a:r>
                <a:rPr lang="en-H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wan Abdal" refreshedDate="45876.962975578703" createdVersion="8" refreshedVersion="8" minRefreshableVersion="3" recordCount="799" xr:uid="{9FD5D892-26EF-4175-8FE4-777488678D5C}">
  <cacheSource type="worksheet">
    <worksheetSource ref="A1:Q800" sheet="Sheet1"/>
  </cacheSource>
  <cacheFields count="20">
    <cacheField name="S. No." numFmtId="0">
      <sharedItems containsSemiMixedTypes="0" containsString="0" containsNumber="1" containsInteger="1" minValue="1" maxValue="799"/>
    </cacheField>
    <cacheField name="Year" numFmtId="0">
      <sharedItems containsSemiMixedTypes="0" containsString="0" containsNumber="1" containsInteger="1" minValue="2012" maxValue="2015" count="4">
        <n v="2015"/>
        <n v="2014"/>
        <n v="2013"/>
        <n v="2012"/>
      </sharedItems>
    </cacheField>
    <cacheField name="Month" numFmtId="0">
      <sharedItems containsSemiMixedTypes="0" containsString="0" containsNumber="1" containsInteger="1" minValue="1" maxValue="12" count="12">
        <n v="1"/>
        <n v="2"/>
        <n v="3"/>
        <n v="4"/>
        <n v="5"/>
        <n v="6"/>
        <n v="7"/>
        <n v="8"/>
        <n v="9"/>
        <n v="10"/>
        <n v="11"/>
        <n v="12"/>
      </sharedItems>
    </cacheField>
    <cacheField name="Customer Name" numFmtId="0">
      <sharedItems/>
    </cacheField>
    <cacheField name="Order Date" numFmtId="14">
      <sharedItems containsSemiMixedTypes="0" containsNonDate="0" containsDate="1" containsString="0" minDate="2012-01-08T00:00:00" maxDate="2016-01-01T00:00:00"/>
    </cacheField>
    <cacheField name="Ship Date" numFmtId="14">
      <sharedItems containsSemiMixedTypes="0" containsNonDate="0" containsDate="1" containsString="0" minDate="2012-01-11T00:00:00" maxDate="2016-01-04T00:00:00"/>
    </cacheField>
    <cacheField name="Ship Mode" numFmtId="0">
      <sharedItems count="4">
        <s v="First Class"/>
        <s v="Standard Class"/>
        <s v="Second Class"/>
        <s v="Same Day"/>
      </sharedItems>
    </cacheField>
    <cacheField name="Segment" numFmtId="0">
      <sharedItems count="3">
        <s v="Corporate"/>
        <s v="Consumer"/>
        <s v="Home Office"/>
      </sharedItems>
    </cacheField>
    <cacheField name="Country" numFmtId="0">
      <sharedItems/>
    </cacheField>
    <cacheField name="Region" numFmtId="0">
      <sharedItems count="22">
        <s v="Oceania"/>
        <s v="Western Europe"/>
        <s v="Eastern Asia"/>
        <s v="Northern Europe"/>
        <s v="Southern Asia"/>
        <s v="Eastern Africa"/>
        <s v="Southern Europe"/>
        <s v="South America"/>
        <s v="Southern US"/>
        <s v="Central US"/>
        <s v="Southeastern Asia"/>
        <s v="Central America"/>
        <s v="Western Asia"/>
        <s v="Canada"/>
        <s v="Central Africa"/>
        <s v="Eastern Europe"/>
        <s v="North Africa"/>
        <s v="Eastern US"/>
        <s v="Southern Africa"/>
        <s v="Western US"/>
        <s v="Caribbean"/>
        <s v="Western Africa"/>
      </sharedItems>
    </cacheField>
    <cacheField name="Market" numFmtId="0">
      <sharedItems/>
    </cacheField>
    <cacheField name="Category" numFmtId="0">
      <sharedItems count="3">
        <s v="Technology"/>
        <s v="Furniture"/>
        <s v="Office Supplies"/>
      </sharedItems>
    </cacheField>
    <cacheField name="Sales" numFmtId="164">
      <sharedItems containsSemiMixedTypes="0" containsString="0" containsNumber="1" minValue="1.9079999999999997" maxValue="9892.74" count="767">
        <n v="2565.5940000000001"/>
        <n v="2102.8319999999999"/>
        <n v="2300.9999999999995"/>
        <n v="1864.2149999999997"/>
        <n v="2171.16"/>
        <n v="2485.6199999999994"/>
        <n v="1854.7199999999998"/>
        <n v="5048.9999999999991"/>
        <n v="4141.0200000000004"/>
        <n v="2847.36"/>
        <n v="3393.12"/>
        <n v="695.7"/>
        <n v="28.854000000000006"/>
        <n v="15.66"/>
        <n v="2097.1200000000003"/>
        <n v="15.552000000000003"/>
        <n v="3219.9"/>
        <n v="1271.4569999999999"/>
        <n v="2892.5099999999998"/>
        <n v="2465.8199999999997"/>
        <n v="2455.8799999999997"/>
        <n v="2058"/>
        <n v="5451.2999999999993"/>
        <n v="410.87999999999994"/>
        <n v="3386.8589999999999"/>
        <n v="3801.63"/>
        <n v="751.48799999999994"/>
        <n v="2993.0249999999996"/>
        <n v="2756.9430000000002"/>
        <n v="2120.8000000000002"/>
        <n v="1637.0100000000002"/>
        <n v="2021.88"/>
        <n v="2283.7139999999999"/>
        <n v="3637.6019999999994"/>
        <n v="1293.6749999999997"/>
        <n v="2821.7177999999999"/>
        <n v="1302.78"/>
        <n v="2797.2480000000005"/>
        <n v="2875.0950000000007"/>
        <n v="2478.6"/>
        <n v="2173.5000000000005"/>
        <n v="1699.83"/>
        <n v="1655.9614399999998"/>
        <n v="1046.2499999999995"/>
        <n v="1630.7999999999997"/>
        <n v="734.93999999999994"/>
        <n v="2074.7340000000004"/>
        <n v="2757.7799999999997"/>
        <n v="1027.7280000000001"/>
        <n v="2477.5500000000002"/>
        <n v="3425.4000000000005"/>
        <n v="1136.94"/>
        <n v="5273.7"/>
        <n v="1781.1359999999997"/>
        <n v="1411.2"/>
        <n v="1809.2550000000001"/>
        <n v="3877.68"/>
        <n v="1288.8"/>
        <n v="1234.56"/>
        <n v="1457.28"/>
        <n v="3709.3949999999995"/>
        <n v="2615.94"/>
        <n v="117.96"/>
        <n v="1878.7199999999998"/>
        <n v="3187.2000000000003"/>
        <n v="2285.6999999999994"/>
        <n v="819.93599999999992"/>
        <n v="3076.5"/>
        <n v="3263.4000000000005"/>
        <n v="965.16"/>
        <n v="810.72"/>
        <n v="613.26"/>
        <n v="1526.52"/>
        <n v="2065.5"/>
        <n v="12.624000000000001"/>
        <n v="4544.0999999999985"/>
        <n v="2784.5999999999995"/>
        <n v="1279.32"/>
        <n v="6998.64"/>
        <n v="94.2"/>
        <n v="2953.5840000000003"/>
        <n v="1421.5410000000002"/>
        <n v="2205.5680000000002"/>
        <n v="1888.7"/>
        <n v="2570.7599999999998"/>
        <n v="1505.9789999999998"/>
        <n v="2645.3760000000002"/>
        <n v="3299.5620000000004"/>
        <n v="1680.6059999999998"/>
        <n v="3569.643"/>
        <n v="3063.27"/>
        <n v="1114.2360000000001"/>
        <n v="1136.6639999999998"/>
        <n v="1177.173"/>
        <n v="3808.7999999999997"/>
        <n v="31.4"/>
        <n v="1815.2399999999998"/>
        <n v="86.45"/>
        <n v="2698.6499999999996"/>
        <n v="748.11599999999999"/>
        <n v="160.32"/>
        <n v="127.88"/>
        <n v="46"/>
        <n v="2570.8649999999998"/>
        <n v="2892.1049999999996"/>
        <n v="2092.4999999999995"/>
        <n v="779.28"/>
        <n v="2051.0129999999995"/>
        <n v="1274.7"/>
        <n v="166.24"/>
        <n v="33.4"/>
        <n v="943.86600000000021"/>
        <n v="1273.125"/>
        <n v="1903"/>
        <n v="2624.04"/>
        <n v="3069.7380000000003"/>
        <n v="3272.0099999999998"/>
        <n v="642.68999999999994"/>
        <n v="1274.1600000000001"/>
        <n v="48.712000000000003"/>
        <n v="17.940000000000001"/>
        <n v="242.94"/>
        <n v="479.97"/>
        <n v="97.82"/>
        <n v="59.519999999999996"/>
        <n v="49.632000000000005"/>
        <n v="18.62"/>
        <n v="1619.1000000000004"/>
        <n v="4135.6409999999996"/>
        <n v="2305.2600000000002"/>
        <n v="1058.2792000000002"/>
        <n v="1275"/>
        <n v="1801.6"/>
        <n v="196.45"/>
        <n v="1803.0836999999999"/>
        <n v="996.3"/>
        <n v="731.34"/>
        <n v="1792.4000000000003"/>
        <n v="89.855999999999995"/>
        <n v="14.592000000000002"/>
        <n v="13.872000000000002"/>
        <n v="3908.88"/>
        <n v="3117.0879999999997"/>
        <n v="1244.1870000000001"/>
        <n v="195.76"/>
        <n v="244.54999999999998"/>
        <n v="137.31"/>
        <n v="3271.2"/>
        <n v="2291.8140000000003"/>
        <n v="94.199999999999989"/>
        <n v="28.4"/>
        <n v="2036.8125000000002"/>
        <n v="1057.8"/>
        <n v="2472.6600000000003"/>
        <n v="1601.64"/>
        <n v="1403.36"/>
        <n v="899.55"/>
        <n v="1622.5649999999996"/>
        <n v="2182.6800000000003"/>
        <n v="4748.4360000000006"/>
        <n v="4626.1499999999996"/>
        <n v="1479.36"/>
        <n v="5244.84"/>
        <n v="723.3"/>
        <n v="2875.7700000000004"/>
        <n v="2544.6000000000004"/>
        <n v="247.84"/>
        <n v="9.9120000000000008"/>
        <n v="1001.7"/>
        <n v="1894.5360000000001"/>
        <n v="1523.664"/>
        <n v="1703.0250000000003"/>
        <n v="1253.07"/>
        <n v="1399.1129999999998"/>
        <n v="1394.9999999999995"/>
        <n v="1447.44"/>
        <n v="1865.9699999999998"/>
        <n v="314.35199999999998"/>
        <n v="27.888000000000002"/>
        <n v="344.70400000000001"/>
        <n v="1429.4399999999998"/>
        <n v="2863.35"/>
        <n v="1900.5839999999998"/>
        <n v="1189.242"/>
        <n v="2003.5199999999998"/>
        <n v="29.94"/>
        <n v="34.019999999999996"/>
        <n v="1715.0559999999998"/>
        <n v="4298.8500000000004"/>
        <n v="79.989999999999995"/>
        <n v="2518.9500000000003"/>
        <n v="820.08000000000015"/>
        <n v="1272.72"/>
        <n v="2174.13"/>
        <n v="1455.1200000000001"/>
        <n v="2436.672"/>
        <n v="3181.7718"/>
        <n v="2544.2399999999998"/>
        <n v="2018.88"/>
        <n v="1900.95"/>
        <n v="2605.92"/>
        <n v="2910.1875000000005"/>
        <n v="1266.3600000000001"/>
        <n v="1731.0719999999997"/>
        <n v="18.936"/>
        <n v="12.672000000000001"/>
        <n v="5.04"/>
        <n v="1242.585"/>
        <n v="1172.6640000000002"/>
        <n v="1513.56"/>
        <n v="585.45600000000002"/>
        <n v="1745.34"/>
        <n v="1916.7300000000002"/>
        <n v="1641.087"/>
        <n v="856.92000000000007"/>
        <n v="934.24800000000005"/>
        <n v="660.69"/>
        <n v="935.5"/>
        <n v="1031.3999999999999"/>
        <n v="2080.3199999999997"/>
        <n v="1900.44"/>
        <n v="1607.7600000000002"/>
        <n v="46.688000000000002"/>
        <n v="187.01999999999998"/>
        <n v="1847.5199999999998"/>
        <n v="1917.3600000000001"/>
        <n v="2372.2199999999998"/>
        <n v="3242.88"/>
        <n v="2228.6354999999999"/>
        <n v="3670.7999999999997"/>
        <n v="1120.77"/>
        <n v="2539.8764999999994"/>
        <n v="2124.5000000000005"/>
        <n v="279.45600000000002"/>
        <n v="8"/>
        <n v="3078.7200000000007"/>
        <n v="2833.7599999999998"/>
        <n v="2753.9999999999991"/>
        <n v="856.8"/>
        <n v="815.94900000000007"/>
        <n v="1314.45"/>
        <n v="1446.6"/>
        <n v="5486.67"/>
        <n v="3045.8399999999997"/>
        <n v="656.85599999999999"/>
        <n v="2063.4"/>
        <n v="1596.5099999999998"/>
        <n v="1560.2399999999998"/>
        <n v="1467.3600000000001"/>
        <n v="1239"/>
        <n v="2293.4880000000003"/>
        <n v="2291.835"/>
        <n v="1433.8394999999998"/>
        <n v="2295"/>
        <n v="935.17199999999991"/>
        <n v="470.37600000000009"/>
        <n v="1810.3"/>
        <n v="2344"/>
        <n v="1094.22"/>
        <n v="1043.9304"/>
        <n v="2862.6750000000002"/>
        <n v="1954.44"/>
        <n v="231.72"/>
        <n v="17.899999999999999"/>
        <n v="12.48"/>
        <n v="2476.08"/>
        <n v="2046.1949999999997"/>
        <n v="1720.1160000000002"/>
        <n v="3421.71"/>
        <n v="353.56799999999998"/>
        <n v="186.14400000000001"/>
        <n v="36.56"/>
        <n v="1063.44"/>
        <n v="3955.14"/>
        <n v="3712.5900000000011"/>
        <n v="2962.6800000000003"/>
        <n v="1244.0999999999999"/>
        <n v="1242.54"/>
        <n v="1552.5"/>
        <n v="1479.3137999999997"/>
        <n v="5751.5400000000009"/>
        <n v="3126.4001999999991"/>
        <n v="957.59999999999991"/>
        <n v="1381.3199999999997"/>
        <n v="3399.66"/>
        <n v="951.7199999999998"/>
        <n v="3298.2599999999998"/>
        <n v="3701.5199999999995"/>
        <n v="3180.7500000000005"/>
        <n v="2180.2439999999997"/>
        <n v="1533.15"/>
        <n v="2593.8000000000002"/>
        <n v="2375.2960000000007"/>
        <n v="304.23"/>
        <n v="88.751999999999995"/>
        <n v="20.96"/>
        <n v="2563.9199999999996"/>
        <n v="1765.3949999999998"/>
        <n v="1696.4"/>
        <n v="1278.0000000000002"/>
        <n v="2167.2960000000003"/>
        <n v="2443.9050000000002"/>
        <n v="2364.1019999999999"/>
        <n v="2799.63"/>
        <n v="2546.46"/>
        <n v="980.5200000000001"/>
        <n v="1024.6800000000003"/>
        <n v="3068.3610000000008"/>
        <n v="2549.7600000000002"/>
        <n v="1291.08"/>
        <n v="1718.172"/>
        <n v="1696.2479999999998"/>
        <n v="1814.25"/>
        <n v="3238.3049999999998"/>
        <n v="1296.2400000000002"/>
        <n v="2056.0499999999997"/>
        <n v="2166.8976000000002"/>
        <n v="4624.2900000000009"/>
        <n v="855.14999999999986"/>
        <n v="1869.5879999999997"/>
        <n v="1713.8400000000001"/>
        <n v="2063.7683999999999"/>
        <n v="3278.5847999999996"/>
        <n v="1100.52"/>
        <n v="3146.3999999999996"/>
        <n v="4001.0399999999995"/>
        <n v="1824.144"/>
        <n v="1722.2831999999999"/>
        <n v="2190.75"/>
        <n v="796.82400000000007"/>
        <n v="1361.0430000000003"/>
        <n v="2910.0815999999995"/>
        <n v="1464.1200000000001"/>
        <n v="3417.4800000000005"/>
        <n v="163.96"/>
        <n v="5.2319999999999984"/>
        <n v="959.76"/>
        <n v="3856.1399999999994"/>
        <n v="5211.12"/>
        <n v="1236.33"/>
        <n v="980.31999999999994"/>
        <n v="1869.7199999999998"/>
        <n v="1330.992"/>
        <n v="2958.9839999999999"/>
        <n v="2888.76"/>
        <n v="3979.29"/>
        <n v="50.120000000000005"/>
        <n v="2944.08"/>
        <n v="1863"/>
        <n v="2402.8650000000002"/>
        <n v="1245.0000000000002"/>
        <n v="1363.2000000000003"/>
        <n v="2123.0280000000002"/>
        <n v="65.78"/>
        <n v="2555.6400000000003"/>
        <n v="259.13600000000002"/>
        <n v="956.34000000000015"/>
        <n v="4876.875"/>
        <n v="2142.3000000000002"/>
        <n v="3044.8"/>
        <n v="2761.2"/>
        <n v="1682.91"/>
        <n v="3427.1495999999997"/>
        <n v="1653.8039999999994"/>
        <n v="3449.88"/>
        <n v="98.16"/>
        <n v="102.93"/>
        <n v="3498.7200000000003"/>
        <n v="1582.1100000000001"/>
        <n v="1018.3200000000002"/>
        <n v="4473.0000000000009"/>
        <n v="856.68000000000006"/>
        <n v="1625.2425000000003"/>
        <n v="2584.0079999999998"/>
        <n v="2550"/>
        <n v="1547.1"/>
        <n v="1590.9"/>
        <n v="4191.5069999999996"/>
        <n v="1237.44"/>
        <n v="3234.24"/>
        <n v="39.816000000000003"/>
        <n v="1439.982"/>
        <n v="36.288000000000011"/>
        <n v="1112.778"/>
        <n v="1502.0100000000002"/>
        <n v="27.93"/>
        <n v="2760.3450000000003"/>
        <n v="2214.8490000000002"/>
        <n v="3200.5962"/>
        <n v="1549.1285999999998"/>
        <n v="2863.08"/>
        <n v="1669.248"/>
        <n v="1233.6299999999999"/>
        <n v="2544.84"/>
        <n v="677.63519999999994"/>
        <n v="1141.8000000000002"/>
        <n v="1512"/>
        <n v="1850.4449999999999"/>
        <n v="1622.1825000000003"/>
        <n v="1285.56"/>
        <n v="2794.2525000000001"/>
        <n v="1392.6330000000003"/>
        <n v="1582.1999999999998"/>
        <n v="2498.5259999999998"/>
        <n v="3369.24"/>
        <n v="889.0200000000001"/>
        <n v="5737.5"/>
        <n v="3315.2699999999995"/>
        <n v="1391.52"/>
        <n v="3741.5237999999995"/>
        <n v="2897.91"/>
        <n v="3038.64"/>
        <n v="1226.19"/>
        <n v="1977.7199999999998"/>
        <n v="2461.0600000000004"/>
        <n v="983.88000000000011"/>
        <n v="3501.7367999999997"/>
        <n v="1455.08"/>
        <n v="2619"/>
        <n v="1715.9099999999999"/>
        <n v="2243.88"/>
        <n v="1521"/>
        <n v="1782.48"/>
        <n v="2301.1379999999999"/>
        <n v="954.60000000000014"/>
        <n v="4453.0500000000011"/>
        <n v="3274.0200000000004"/>
        <n v="5276.9880000000003"/>
        <n v="1469.2499999999998"/>
        <n v="2044.8000000000006"/>
        <n v="1819.1040000000005"/>
        <n v="840.6"/>
        <n v="1145.232"/>
        <n v="2898.21"/>
        <n v="5667.87"/>
        <n v="190.89600000000002"/>
        <n v="8.5950000000000024"/>
        <n v="1964.25"/>
        <n v="2841.6599999999994"/>
        <n v="1282.2299999999998"/>
        <n v="471.92"/>
        <n v="89.584000000000003"/>
        <n v="18.180000000000003"/>
        <n v="1190.52"/>
        <n v="1586.4119999999998"/>
        <n v="856.44"/>
        <n v="2108.64"/>
        <n v="1213.18876"/>
        <n v="3834.0000000000009"/>
        <n v="20.736000000000004"/>
        <n v="538.19400000000007"/>
        <n v="71.975999999999999"/>
        <n v="47.984000000000002"/>
        <n v="22.512000000000004"/>
        <n v="3.4440000000000008"/>
        <n v="1258.7773999999999"/>
        <n v="1837.5599999999995"/>
        <n v="4448.223"/>
        <n v="2120.5"/>
        <n v="848.32"/>
        <n v="664.56"/>
        <n v="2332.96"/>
        <n v="7958.58"/>
        <n v="2152.9560000000001"/>
        <n v="1274.7000000000003"/>
        <n v="1307.97"/>
        <n v="2106.4960000000001"/>
        <n v="88.074000000000012"/>
        <n v="91.96"/>
        <n v="1007.4240000000001"/>
        <n v="1599.9"/>
        <n v="1350.0900000000001"/>
        <n v="1887.84"/>
        <n v="1320.6240000000003"/>
        <n v="1091.25"/>
        <n v="477.666"/>
        <n v="393.16500000000002"/>
        <n v="1553.7600000000002"/>
        <n v="553.44000000000005"/>
        <n v="1236.4799999999998"/>
        <n v="2249.16"/>
        <n v="2442.069"/>
        <n v="841.5680000000001"/>
        <n v="3499.1550000000002"/>
        <n v="840.15"/>
        <n v="6"/>
        <n v="1.9079999999999997"/>
        <n v="2380.5"/>
        <n v="1482.39"/>
        <n v="2671.41"/>
        <n v="3155.5439999999999"/>
        <n v="976.95999999999981"/>
        <n v="2616.96"/>
        <n v="4355.1680000000006"/>
        <n v="24.56"/>
        <n v="49.12"/>
        <n v="3.048"/>
        <n v="6.79"/>
        <n v="2016.8460000000002"/>
        <n v="1902.1081600000002"/>
        <n v="2014.3632000000002"/>
        <n v="3441.69"/>
        <n v="2487.8087999999998"/>
        <n v="18.54"/>
        <n v="2365.6592000000001"/>
        <n v="14.940000000000001"/>
        <n v="2325.2800000000002"/>
        <n v="4195.2"/>
        <n v="1253.76"/>
        <n v="3018.6239999999998"/>
        <n v="579.52800000000002"/>
        <n v="97.44"/>
        <n v="3.9840000000000004"/>
        <n v="13.04"/>
        <n v="1917.0000000000005"/>
        <n v="1181.547"/>
        <n v="3616.5"/>
        <n v="3817.26"/>
        <n v="2134.4399999999996"/>
        <n v="1142.6399999999999"/>
        <n v="922.94999999999993"/>
        <n v="2272.8600000000006"/>
        <n v="4306.32"/>
        <n v="5301.2400000000007"/>
        <n v="2189.0897999999997"/>
        <n v="726.72"/>
        <n v="637.89599999999996"/>
        <n v="210.68"/>
        <n v="240.744"/>
        <n v="35"/>
        <n v="43.44"/>
        <n v="2.2200000000000002"/>
        <n v="1269.8999999999999"/>
        <n v="3194.55"/>
        <n v="1026.96"/>
        <n v="1318.65"/>
        <n v="1612.8449999999998"/>
        <n v="1483"/>
        <n v="1029.2588999999998"/>
        <n v="2488.56"/>
        <n v="2582.16"/>
        <n v="597.36"/>
        <n v="3391.7400000000002"/>
        <n v="171.28800000000001"/>
        <n v="1885.3200000000002"/>
        <n v="2575.92"/>
        <n v="2634.5519999999997"/>
        <n v="2125"/>
        <n v="1867.5000000000005"/>
        <n v="3728.4299999999994"/>
        <n v="910.34999999999991"/>
        <n v="5175.1710000000012"/>
        <n v="823.5"/>
        <n v="766.87200000000007"/>
        <n v="1306.4670000000003"/>
        <n v="1519.9200000000003"/>
        <n v="1549.98"/>
        <n v="3000.7799999999997"/>
        <n v="1943.19"/>
        <n v="2991.1031999999996"/>
        <n v="1583.7"/>
        <n v="2818.0799999999995"/>
        <n v="2544.2400000000002"/>
        <n v="2556.0000000000009"/>
        <n v="2968.9799999999996"/>
        <n v="2756.3399999999992"/>
        <n v="1719.8069999999998"/>
        <n v="1278.0000000000005"/>
        <n v="2470.5"/>
        <n v="1693.23"/>
        <n v="49.408000000000001"/>
        <n v="2018.3309999999999"/>
        <n v="755.80536000000006"/>
        <n v="1838.5199999999998"/>
        <n v="1066.4460000000001"/>
        <n v="3694.68"/>
        <n v="2077.3199999999997"/>
        <n v="2478.84"/>
        <n v="2455.6770000000001"/>
        <n v="12.84"/>
        <n v="676.48500000000001"/>
        <n v="1237.56"/>
        <n v="3150.8189999999995"/>
        <n v="2456.6190000000001"/>
        <n v="897.48000000000013"/>
        <n v="1053.6884"/>
        <n v="775.53599999999994"/>
        <n v="1704.0000000000005"/>
        <n v="821.87999999999988"/>
        <n v="2190.9509999999996"/>
        <n v="21.96"/>
        <n v="41.28"/>
        <n v="13.36"/>
        <n v="99.13600000000001"/>
        <n v="16.896000000000001"/>
        <n v="6.6720000000000006"/>
        <n v="15.991999999999999"/>
        <n v="5729.3459999999986"/>
        <n v="3524.4720000000002"/>
        <n v="1221.5610000000001"/>
        <n v="621.00000000000011"/>
        <n v="1725.75"/>
        <n v="1916.8799999999999"/>
        <n v="4518.78"/>
        <n v="3622.2899999999995"/>
        <n v="849.80000000000018"/>
        <n v="1538.7209999999998"/>
        <n v="2036.8600000000001"/>
        <n v="449.56800000000004"/>
        <n v="108.96000000000001"/>
        <n v="3309.2597999999998"/>
        <n v="67.8"/>
        <n v="167.94"/>
        <n v="4.41"/>
        <n v="765.45900000000017"/>
        <n v="2664"/>
        <n v="5.2480000000000002"/>
        <n v="2899.8899999999994"/>
        <n v="1590.6"/>
        <n v="1487.4"/>
        <n v="2266.44"/>
        <n v="1798.6763999999998"/>
        <n v="1908.1800000000003"/>
        <n v="4.18"/>
        <n v="2171.3000000000002"/>
        <n v="221.98"/>
        <n v="341.96"/>
        <n v="763.92"/>
        <n v="2330.6400000000003"/>
        <n v="2832.96"/>
        <n v="1856.34"/>
        <n v="1839.18"/>
        <n v="2051.1000000000004"/>
        <n v="2891.6999999999994"/>
        <n v="836.92799999999988"/>
        <n v="1593.6480000000001"/>
        <n v="1317.8999999999999"/>
        <n v="2221.8000000000002"/>
        <n v="2489.3999999999996"/>
        <n v="2012.049"/>
        <n v="1024.3800000000001"/>
        <n v="26.22"/>
        <n v="17.22"/>
        <n v="17.34"/>
        <n v="287.90999999999997"/>
        <n v="177.64800000000002"/>
        <n v="84.784000000000006"/>
        <n v="64.959999999999994"/>
        <n v="23.64"/>
        <n v="32.059999999999995"/>
        <n v="1440.8400000000001"/>
        <n v="2039.796"/>
        <n v="1336.356"/>
        <n v="2443.48"/>
        <n v="1124.2559999999999"/>
        <n v="728.53200000000004"/>
        <n v="5.22"/>
        <n v="37.295999999999999"/>
        <n v="4498.83"/>
        <n v="1660.7999999999997"/>
        <n v="5725.35"/>
        <n v="3172.14"/>
        <n v="1858.6800000000003"/>
        <n v="3200.04"/>
        <n v="969.36000000000013"/>
        <n v="1822.0799999999997"/>
        <n v="1320.0075000000002"/>
        <n v="4448.8320000000003"/>
        <n v="1380.8999999999994"/>
        <n v="820.48800000000017"/>
        <n v="2526.9299999999998"/>
        <n v="1983.135"/>
        <n v="2544.3719999999998"/>
        <n v="1264.4659999999999"/>
        <n v="1091.2805999999998"/>
        <n v="1913.3999999999996"/>
        <n v="1461.1350000000002"/>
        <n v="1534.8690000000001"/>
        <n v="2553.1800000000003"/>
        <n v="1269.5999999999999"/>
        <n v="2509.3600000000006"/>
        <n v="18.704000000000001"/>
        <n v="1954.17"/>
        <n v="3473.1399999999994"/>
        <n v="1805.9"/>
        <n v="1212.5"/>
        <n v="1920.3600000000001"/>
        <n v="2043.7200000000003"/>
        <n v="4864.32"/>
        <n v="1725.4620000000004"/>
        <n v="1188.3599999999999"/>
        <n v="3696.0315000000001"/>
        <n v="2188.0500000000002"/>
        <n v="24.816000000000003"/>
        <n v="14.976000000000003"/>
        <n v="3409.74"/>
        <n v="2125.3199999999997"/>
        <n v="2673.36"/>
        <n v="34.650000000000006"/>
        <n v="1914.0799999999995"/>
        <n v="1946.3129999999999"/>
        <n v="1198.2986000000001"/>
        <n v="3799.0800000000004"/>
        <n v="3739.1759999999995"/>
        <n v="2605.56"/>
        <n v="1092.96"/>
        <n v="1480.3679999999999"/>
        <n v="740.18399999999997"/>
        <n v="377.45"/>
        <n v="45.240000000000009"/>
        <n v="845.20799999999997"/>
        <n v="18.687999999999999"/>
        <n v="28.68"/>
        <n v="112.77600000000001"/>
        <n v="15.936000000000002"/>
        <n v="11.648000000000001"/>
        <n v="165.60000000000002"/>
        <n v="51.840000000000011"/>
        <n v="9892.74"/>
        <n v="3707.3519999999999"/>
        <n v="1654.6439999999998"/>
        <n v="6439.8"/>
        <n v="1581.48"/>
        <n v="1695.8700000000001"/>
        <n v="919.25999999999988"/>
        <n v="1704.9959999999996"/>
        <n v="2432.16"/>
        <n v="2528.2600000000002"/>
        <n v="668.16"/>
        <n v="323.10000000000002"/>
        <n v="1741.8000000000002"/>
        <n v="1788.8219999999997"/>
        <n v="877.02"/>
        <n v="600.6"/>
        <n v="2667.5369999999998"/>
        <n v="3.008"/>
        <n v="3474.0800000000004"/>
        <n v="1238.6115"/>
        <n v="1704.87"/>
        <n v="5785.0199999999995"/>
        <n v="1840.6799999999998"/>
        <n v="976.08"/>
        <n v="703.35000000000014"/>
        <n v="1302.96"/>
        <n v="1224.7140000000002"/>
        <n v="2297.96"/>
        <n v="1554.48"/>
        <n v="667.7684999999999"/>
        <n v="4099.6799999999994"/>
        <n v="2673.81"/>
        <n v="34.769999999999996"/>
        <n v="18.899999999999999"/>
        <n v="1696.64"/>
        <n v="1066.68"/>
        <n v="1207.5600000000002"/>
        <n v="3119.34"/>
        <n v="13.97"/>
        <n v="2880.18"/>
        <n v="2300.6159999999995"/>
        <n v="1103.97"/>
        <n v="3.69"/>
        <n v="1715.1599999999999"/>
        <n v="2197.5"/>
        <n v="1356.0300000000002"/>
        <n v="1609.2900000000002"/>
        <n v="2226.8160000000003"/>
        <n v="3227.7"/>
      </sharedItems>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ount="19">
        <n v="0.1"/>
        <n v="0.15"/>
        <n v="0"/>
        <n v="0.7"/>
        <n v="0.5"/>
        <n v="0.2"/>
        <n v="0.25"/>
        <n v="0.15000000000000002"/>
        <n v="0.3"/>
        <n v="7.0000000000000007E-2"/>
        <n v="0.17"/>
        <n v="2E-3"/>
        <n v="0.27"/>
        <n v="0.6"/>
        <n v="0.4"/>
        <n v="0.47000000000000003"/>
        <n v="0.35"/>
        <n v="0.65"/>
        <n v="0.8"/>
      </sharedItems>
    </cacheField>
    <cacheField name="Profit" numFmtId="165">
      <sharedItems containsSemiMixedTypes="0" containsString="0" containsNumber="1" minValue="-3059.8199999999997" maxValue="4946.37" count="777">
        <n v="28.40399999999994"/>
        <n v="321.55199999999996"/>
        <n v="91.95"/>
        <n v="455.56499999999994"/>
        <n v="-2750.2799999999993"/>
        <n v="795.24"/>
        <n v="778.92"/>
        <n v="656.37"/>
        <n v="1697.67"/>
        <n v="711.84"/>
        <n v="101.76"/>
        <n v="-27.827999999999975"/>
        <n v="-21.159599999999998"/>
        <n v="-12.527999999999995"/>
        <n v="188.64000000000001"/>
        <n v="5.4432"/>
        <n v="965.85000000000014"/>
        <n v="-127.41299999999997"/>
        <n v="-96.540000000000049"/>
        <n v="197.19000000000005"/>
        <n v="785.81999999999994"/>
        <n v="946.68000000000006"/>
        <n v="2071.44"/>
        <n v="78"/>
        <n v="-597.68100000000004"/>
        <n v="1444.5900000000001"/>
        <n v="-112.752"/>
        <n v="726.82499999999982"/>
        <n v="1163.8830000000003"/>
        <n v="275.7"/>
        <n v="-36.390000000000043"/>
        <n v="323.40000000000003"/>
        <n v="-0.21600000000000819"/>
        <n v="156.40199999999993"/>
        <n v="-776.3249999999997"/>
        <n v="339.87779999999998"/>
        <n v="286.56"/>
        <n v="-7.200000000002546E-2"/>
        <n v="511.09499999999991"/>
        <n v="49.5"/>
        <n v="260.82"/>
        <n v="84.960000000000008"/>
        <n v="13.201440000000002"/>
        <n v="-111.59999999999985"/>
        <n v="17.999999999999972"/>
        <n v="130.62000000000003"/>
        <n v="276.53399999999999"/>
        <n v="744.48"/>
        <n v="182.68799999999999"/>
        <n v="1040.5500000000002"/>
        <n v="1233"/>
        <n v="568.43999999999994"/>
        <n v="1898.4"/>
        <n v="-134.06399999999999"/>
        <n v="405.72000000000008"/>
        <n v="-258.495"/>
        <n v="930.48"/>
        <n v="90"/>
        <n v="246.84"/>
        <n v="568.31999999999994"/>
        <n v="-288.76499999999999"/>
        <n v="1072.44"/>
        <n v="5.8979999999999961"/>
        <n v="327.06000000000006"/>
        <n v="582.36"/>
        <n v="541.79999999999995"/>
        <n v="845.7"/>
        <n v="191.31600000000003"/>
        <n v="215.25"/>
        <n v="848.40000000000009"/>
        <n v="463.25999999999993"/>
        <n v="-599.94000000000005"/>
        <n v="202.32"/>
        <n v="732.72"/>
        <n v="41.25"/>
        <n v="-2.5248000000000022"/>
        <n v="1868.1299999999999"/>
        <n v="779.51999999999987"/>
        <n v="319.79999999999995"/>
        <n v="2939.31"/>
        <n v="39.564000000000007"/>
        <n v="754.70399999999984"/>
        <n v="428.12099999999987"/>
        <n v="689.08799999999997"/>
        <n v="887.6"/>
        <n v="976.80000000000007"/>
        <n v="-265.76099999999997"/>
        <n v="-2.4000000000114596E-2"/>
        <n v="366.28199999999987"/>
        <n v="368.25599999999997"/>
        <n v="674.16300000000001"/>
        <n v="581.91"/>
        <n v="383.70600000000002"/>
        <n v="-880.95599999999968"/>
        <n v="353.13299999999998"/>
        <n v="1523.52"/>
        <n v="7.8500000000000014"/>
        <n v="471.94000000000005"/>
        <n v="38.038000000000004"/>
        <n v="890.46"/>
        <n v="282.51599999999996"/>
        <n v="44.889600000000002"/>
        <n v="40.921599999999998"/>
        <n v="20.7"/>
        <n v="-2211.165"/>
        <n v="160.60500000000008"/>
        <n v="720.74999999999989"/>
        <n v="-0.11999999999997613"/>
        <n v="667.11300000000006"/>
        <n v="140.16"/>
        <n v="24.936000000000007"/>
        <n v="16.032"/>
        <n v="209.70599999999996"/>
        <n v="-993.19499999999994"/>
        <n v="57"/>
        <n v="446.04"/>
        <n v="1364.2379999999996"/>
        <n v="1537.83"/>
        <n v="244.20000000000002"/>
        <n v="382.20000000000005"/>
        <n v="5.4800999999999966"/>
        <n v="4.6644000000000005"/>
        <n v="4.8588000000000164"/>
        <n v="177.58890000000002"/>
        <n v="45.975399999999993"/>
        <n v="15.475200000000001"/>
        <n v="16.750799999999998"/>
        <n v="5.399799999999999"/>
        <n v="258.89999999999998"/>
        <n v="847.04099999999994"/>
        <n v="922.05"/>
        <n v="-2.1208"/>
        <n v="140.22"/>
        <n v="180.10000000000002"/>
        <n v="70.72199999999998"/>
        <n v="-130.38630000000003"/>
        <n v="119.55"/>
        <n v="80.400000000000006"/>
        <n v="304.7"/>
        <n v="21.340800000000002"/>
        <n v="2.5535999999999985"/>
        <n v="5.0286000000000008"/>
        <n v="1563.48"/>
        <n v="38.94800000000005"/>
        <n v="-13.92300000000003"/>
        <n v="97.88"/>
        <n v="114.93849999999998"/>
        <n v="54.900000000000006"/>
        <n v="1341.15"/>
        <n v="127.13399999999993"/>
        <n v="23.550000000000004"/>
        <n v="13.347999999999997"/>
        <n v="359.30249999999995"/>
        <n v="158.64000000000001"/>
        <n v="914.76"/>
        <n v="587.18999999999994"/>
        <n v="449.03999999999996"/>
        <n v="323.82"/>
        <n v="133.60499999999996"/>
        <n v="327.24"/>
        <n v="844.11599999999976"/>
        <n v="647.54999999999995"/>
        <n v="103.43999999999998"/>
        <n v="996.4799999999999"/>
        <n v="332.70000000000005"/>
        <n v="-1783.0800000000004"/>
        <n v="814.19999999999993"/>
        <n v="121.44159999999999"/>
        <n v="3.3452999999999995"/>
        <n v="250.38000000000002"/>
        <n v="505.17600000000004"/>
        <n v="-50.976000000000028"/>
        <n v="737.92500000000007"/>
        <n v="236.67"/>
        <n v="108.78300000000002"/>
        <n v="237.15000000000003"/>
        <n v="43.32"/>
        <n v="802.17"/>
        <n v="-35.36460000000001"/>
        <n v="10.109400000000001"/>
        <n v="38.779199999999989"/>
        <n v="471.59999999999997"/>
        <n v="858.9"/>
        <n v="-348.51600000000008"/>
        <n v="250.99199999999999"/>
        <n v="861.48000000000013"/>
        <n v="10.74"/>
        <n v="14.28"/>
        <n v="300.07600000000014"/>
        <n v="300.89999999999998"/>
        <n v="28.796399999999998"/>
        <n v="1032.57"/>
        <n v="98.28"/>
        <n v="534.48"/>
        <n v="500.00999999999993"/>
        <n v="122.85"/>
        <n v="116.39999999999999"/>
        <n v="-487.36800000000005"/>
        <n v="344.97179999999969"/>
        <n v="992.15999999999985"/>
        <n v="928.44"/>
        <n v="589.20000000000005"/>
        <n v="1042.32"/>
        <n v="-68.722500000000139"/>
        <n v="265.92"/>
        <n v="-238.02799999999996"/>
        <n v="-3.787200000000003"/>
        <n v="-3.1680000000000001"/>
        <n v="1.764"/>
        <n v="-140.71500000000015"/>
        <n v="-1172.7359999999999"/>
        <n v="741.59999999999991"/>
        <n v="-2.4000000000000909E-2"/>
        <n v="226.86"/>
        <n v="498.32999999999993"/>
        <n v="473.90699999999998"/>
        <n v="222.76"/>
        <n v="-1331.6519999999998"/>
        <n v="44.04000000000002"/>
        <n v="168.3"/>
        <n v="185.64000000000001"/>
        <n v="561.59999999999991"/>
        <n v="417.96"/>
        <n v="482.22"/>
        <n v="-2.9180000000000028"/>
        <n v="26.099999999999998"/>
        <n v="738.96"/>
        <n v="747.72"/>
        <n v="0"/>
        <n v="324.18"/>
        <n v="-754.41449999999975"/>
        <n v="367.08"/>
        <n v="55.889999999999993"/>
        <n v="709.93649999999991"/>
        <n v="488.6"/>
        <n v="20.959199999999996"/>
        <n v="3.84"/>
        <n v="523.07999999999993"/>
        <n v="35.359999999999857"/>
        <n v="358.02"/>
        <n v="265.44"/>
        <n v="287.91899999999998"/>
        <n v="341.73"/>
        <n v="665.40000000000009"/>
        <n v="2316.5099999999998"/>
        <n v="1035.5800000000002"/>
        <n v="94.835999999999984"/>
        <n v="123.75"/>
        <n v="-53.370000000000005"/>
        <n v="421.19999999999993"/>
        <n v="469.43999999999994"/>
        <n v="509.5680000000001"/>
        <n v="-1128.4349999999999"/>
        <n v="-84.370500000000021"/>
        <n v="459"/>
        <n v="114.252"/>
        <n v="52.917299999999955"/>
        <n v="54.29999999999999"/>
        <n v="46.88"/>
        <n v="328.23"/>
        <n v="-295.50959999999998"/>
        <n v="763.27500000000009"/>
        <n v="781.74"/>
        <n v="11.585999999999984"/>
        <n v="8.9499999999999993"/>
        <n v="5.6159999999999997"/>
        <n v="1015.0200000000001"/>
        <n v="591.04500000000007"/>
        <n v="382.17600000000004"/>
        <n v="1060.56"/>
        <n v="-44.196000000000026"/>
        <n v="60.496799999999993"/>
        <n v="12.795999999999999"/>
        <n v="361.41"/>
        <n v="1383.9"/>
        <n v="849.87"/>
        <n v="207.06"/>
        <n v="447.75000000000006"/>
        <n v="345.15"/>
        <n v="62.100000000000009"/>
        <n v="-63.646199999999986"/>
        <n v="2817.9900000000002"/>
        <n v="-128.71979999999962"/>
        <n v="593.90999999999985"/>
        <n v="-3059.8199999999997"/>
        <n v="228.36"/>
        <n v="1055.25"/>
        <n v="1036.08"/>
        <n v="1081.3500000000001"/>
        <n v="-690.53599999999983"/>
        <n v="505.79999999999995"/>
        <n v="1141.2"/>
        <n v="-207.84400000000019"/>
        <n v="9.126899999999992"/>
        <n v="27.734999999999996"/>
        <n v="5.24"/>
        <n v="820.31999999999994"/>
        <n v="-98.20499999999997"/>
        <n v="67.84"/>
        <n v="460.08000000000004"/>
        <n v="790.41599999999994"/>
        <n v="760.30499999999984"/>
        <n v="-218.29799999999977"/>
        <n v="391.77"/>
        <n v="381.78"/>
        <n v="176.39999999999998"/>
        <n v="-286.9200000000003"/>
        <n v="1124.9009999999998"/>
        <n v="1172.8799999999999"/>
        <n v="296.94"/>
        <n v="610.81200000000001"/>
        <n v="734.92800000000011"/>
        <n v="653.1"/>
        <n v="-740.29499999999985"/>
        <n v="285.12"/>
        <n v="390.6"/>
        <n v="391.49759999999986"/>
        <n v="1644.0300000000002"/>
        <n v="384.81000000000006"/>
        <n v="186.94800000000004"/>
        <n v="445.52"/>
        <n v="141.1884"/>
        <n v="140.82479999999995"/>
        <n v="352.07999999999993"/>
        <n v="629.28"/>
        <n v="1440.24"/>
        <n v="-1303.0560000000005"/>
        <n v="539.44319999999993"/>
        <n v="65.7"/>
        <n v="231.26400000000001"/>
        <n v="196.53299999999996"/>
        <n v="125.12159999999994"/>
        <n v="439.19999999999993"/>
        <n v="854.28"/>
        <n v="59.435499999999998"/>
        <n v="-8.1096000000000004"/>
        <n v="460.62"/>
        <n v="1465.2"/>
        <n v="833.76"/>
        <n v="519.21"/>
        <n v="110.28000000000006"/>
        <n v="205.56000000000003"/>
        <n v="-103.608"/>
        <n v="953.27399999999977"/>
        <n v="173.25"/>
        <n v="1989.5399999999997"/>
        <n v="-0.62650000000000716"/>
        <n v="1112.1300000000001"/>
        <n v="393.24"/>
        <n v="763.15499999999997"/>
        <n v="161.76"/>
        <n v="-1806.2400000000005"/>
        <n v="124.7879999999999"/>
        <n v="32.232199999999999"/>
        <n v="664.43999999999994"/>
        <n v="-25.913599999999988"/>
        <n v="-95.700000000000017"/>
        <n v="745.875"/>
        <n v="556.9"/>
        <n v="91.2"/>
        <n v="110.34"/>
        <n v="487.98"/>
        <n v="-452.81039999999985"/>
        <n v="-689.25599999999986"/>
        <n v="275.94"/>
        <n v="1146.24"/>
        <n v="9.8159999999999954"/>
        <n v="48.377100000000006"/>
        <n v="594.72"/>
        <n v="-886.05000000000007"/>
        <n v="183.24"/>
        <n v="313.11"/>
        <n v="274.08"/>
        <n v="-76.567499999999995"/>
        <n v="290.59800000000018"/>
        <n v="280.44"/>
        <n v="340.2"/>
        <n v="508.94999999999993"/>
        <n v="1164.2669999999998"/>
        <n v="74.16"/>
        <n v="970.19999999999993"/>
        <n v="7.4654999999999987"/>
        <n v="-263.99670000000026"/>
        <n v="12.700800000000001"/>
        <n v="296.65800000000007"/>
        <n v="225.18"/>
        <n v="8.0996999999999986"/>
        <n v="-214.72500000000002"/>
        <n v="-221.57100000000014"/>
        <n v="-77.203799999999887"/>
        <n v="-56.111400000000003"/>
        <n v="-458.19000000000005"/>
        <n v="-1558.1519999999996"/>
        <n v="234.36"/>
        <n v="712.43999999999994"/>
        <n v="211.2552"/>
        <n v="570.90000000000009"/>
        <n v="498.96"/>
        <n v="184.995"/>
        <n v="324.38249999999994"/>
        <n v="51.42"/>
        <n v="515.75250000000005"/>
        <n v="-139.55700000000002"/>
        <n v="-870.30000000000018"/>
        <n v="499.44600000000008"/>
        <n v="1246.8000000000002"/>
        <n v="606.41999999999996"/>
        <n v="320.04000000000002"/>
        <n v="630.99"/>
        <n v="961.38"/>
        <n v="69.36"/>
        <n v="946.63379999999972"/>
        <n v="901.56"/>
        <n v="1245.8399999999999"/>
        <n v="612.99"/>
        <n v="276.84000000000003"/>
        <n v="566.02"/>
        <n v="-11.160000000000011"/>
        <n v="210.85680000000002"/>
        <n v="261.8"/>
        <n v="232.68000000000006"/>
        <n v="583.38"/>
        <n v="246.71999999999997"/>
        <n v="873.36"/>
        <n v="-953.44200000000001"/>
        <n v="152.69999999999999"/>
        <n v="1424.85"/>
        <n v="261.89999999999998"/>
        <n v="1758.8879999999997"/>
        <n v="308.39999999999998"/>
        <n v="-332.2800000000002"/>
        <n v="500.18399999999974"/>
        <n v="319.34999999999997"/>
        <n v="-706.24800000000005"/>
        <n v="1420.02"/>
        <n v="2097.0300000000002"/>
        <n v="-42.951599999999999"/>
        <n v="-6.3030000000000008"/>
        <n v="21.689999999999998"/>
        <n v="189.42000000000007"/>
        <n v="12.69"/>
        <n v="29.495000000000019"/>
        <n v="4.4792000000000058"/>
        <n v="-13.938000000000002"/>
        <n v="178.56"/>
        <n v="17.531999999999982"/>
        <n v="222.66"/>
        <n v="527.04"/>
        <n v="508.00876000000005"/>
        <n v="268.38"/>
        <n v="90.809999999999945"/>
        <n v="7.2576000000000001"/>
        <n v="-412.61539999999991"/>
        <n v="19.793400000000005"/>
        <n v="14.395200000000004"/>
        <n v="2.2511999999999999"/>
        <n v="-2.7551999999999994"/>
        <n v="375.77739999999994"/>
        <n v="275.52"/>
        <n v="444.48300000000017"/>
        <n v="106"/>
        <n v="110.28"/>
        <n v="6.6"/>
        <n v="349.86"/>
        <n v="3979.0799999999995"/>
        <n v="198.63600000000019"/>
        <n v="293.16000000000003"/>
        <n v="536.22"/>
        <n v="526.49600000000009"/>
        <n v="-58.71599999999998"/>
        <n v="39.5428"/>
        <n v="134.30399999999997"/>
        <n v="719.85"/>
        <n v="256.41000000000003"/>
        <n v="484.22400000000005"/>
        <n v="119.97"/>
        <n v="84.293999999999969"/>
        <n v="-204.44580000000005"/>
        <n v="730.26"/>
        <n v="16.559999999999999"/>
        <n v="111.28"/>
        <n v="224.88"/>
        <n v="-244.251"/>
        <n v="294.54879999999991"/>
        <n v="-3009.4350000000004"/>
        <n v="260.39999999999998"/>
        <n v="2.0999999999999996"/>
        <n v="-3.2436000000000016"/>
        <n v="952.2"/>
        <n v="68.310000000000059"/>
        <n v="534.24"/>
        <n v="34.944000000000017"/>
        <n v="232"/>
        <n v="26.160000000000004"/>
        <n v="1415.4295999999997"/>
        <n v="11.543199999999999"/>
        <n v="23.086399999999998"/>
        <n v="1.0668"/>
        <n v="2.3086000000000002"/>
        <n v="-5.4000000000030468E-2"/>
        <n v="872.82816000000003"/>
        <n v="419.80319999999995"/>
        <n v="38.069999999999993"/>
        <n v="-269.7912"/>
        <n v="8.7137999999999991"/>
        <n v="18.859199999999998"/>
        <n v="357"/>
        <n v="7.0218000000000007"/>
        <n v="511.52"/>
        <n v="839.04"/>
        <n v="200.52"/>
        <n v="377.24399999999991"/>
        <n v="83.709599999999966"/>
        <n v="35.078399999999995"/>
        <n v="1.3944000000000001"/>
        <n v="5.7376000000000005"/>
        <n v="690.12000000000012"/>
        <n v="498.80700000000013"/>
        <n v="36"/>
        <n v="1068.6599999999999"/>
        <n v="682.92"/>
        <n v="-571.31999999999994"/>
        <n v="341.49"/>
        <n v="977.22"/>
        <n v="1722.48"/>
        <n v="2597.2800000000002"/>
        <n v="541.36979999999994"/>
        <n v="-18.180000000000017"/>
        <n v="-127.57919999999996"/>
        <n v="50.563199999999995"/>
        <n v="-13.756799999999984"/>
        <n v="14.700000000000003"/>
        <n v="21.285599999999999"/>
        <n v="0.66599999999999993"/>
        <n v="558.72"/>
        <n v="830.55"/>
        <n v="441.36"/>
        <n v="567"/>
        <n v="394.245"/>
        <n v="741.5"/>
        <n v="10.818900000000014"/>
        <n v="348.24"/>
        <n v="361.44"/>
        <n v="226.92000000000002"/>
        <n v="271.08"/>
        <n v="-6.423300000000026"/>
        <n v="18.72"/>
        <n v="978.83999999999992"/>
        <n v="116.952"/>
        <n v="297.5"/>
        <n v="242.64"/>
        <n v="1192.8599999999999"/>
        <n v="391.34999999999997"/>
        <n v="919.97099999999966"/>
        <n v="172.92000000000002"/>
        <n v="114.97199999999998"/>
        <n v="107.48699999999997"/>
        <n v="653.4"/>
        <n v="139.32"/>
        <n v="1080.18"/>
        <n v="258.93"/>
        <n v="-128.74680000000001"/>
        <n v="174.14999999999998"/>
        <n v="225.35999999999999"/>
        <n v="1093.92"/>
        <n v="-189.4559999999999"/>
        <n v="178.92"/>
        <n v="89.039999999999992"/>
        <n v="413.28"/>
        <n v="117.65700000000004"/>
        <n v="89.46"/>
        <n v="518.76"/>
        <n v="829.5"/>
        <n v="18.527999999999999"/>
        <n v="-576.90900000000011"/>
        <n v="195.34536"/>
        <n v="160.77000000000004"/>
        <n v="-11.934000000000026"/>
        <n v="886.68000000000006"/>
        <n v="581.64"/>
        <n v="272.58"/>
        <n v="-191.16300000000007"/>
        <n v="3.7235999999999989"/>
        <n v="195.28500000000005"/>
        <n v="606.36"/>
        <n v="-35.091000000000008"/>
        <n v="664.71900000000005"/>
        <n v="322.92"/>
        <n v="441.28840000000002"/>
        <n v="213.21599999999989"/>
        <n v="119.28"/>
        <n v="213.68880000000001"/>
        <n v="316.70100000000008"/>
        <n v="10.760400000000001"/>
        <n v="13.931999999999999"/>
        <n v="6.4127999999999998"/>
        <n v="8.674399999999995"/>
        <n v="5.2799999999999994"/>
        <n v="0.50039999999999996"/>
        <n v="-13.992999999999999"/>
        <n v="63.546000000000163"/>
        <n v="861.37199999999996"/>
        <n v="325.61099999999999"/>
        <n v="180.06"/>
        <n v="-483.2999999999999"/>
        <n v="939.26"/>
        <n v="632.52"/>
        <n v="1267.77"/>
        <n v="195.44"/>
        <n v="325.70100000000002"/>
        <n v="366.63479999999993"/>
        <n v="-73.054800000000071"/>
        <n v="32.687999999999988"/>
        <n v="318.85979999999995"/>
        <n v="852.4799999999999"/>
        <n v="31.187999999999999"/>
        <n v="82.290599999999998"/>
        <n v="2.0286"/>
        <n v="-36.081000000000017"/>
        <n v="905.7"/>
        <n v="0.59039999999999915"/>
        <n v="1470.2100000000003"/>
        <n v="927.78"/>
        <n v="572.55000000000007"/>
        <n v="728.7"/>
        <n v="113.28"/>
        <n v="86.636399999999981"/>
        <n v="820.44"/>
        <n v="1.5047999999999999"/>
        <n v="390.79999999999995"/>
        <n v="62.15440000000001"/>
        <n v="54.713599999999985"/>
        <n v="381.96"/>
        <n v="1025.46"/>
        <n v="311.52"/>
        <n v="909.54"/>
        <n v="238.98000000000002"/>
        <n v="40.949999999999996"/>
        <n v="96.390000000000043"/>
        <n v="230.12800000000007"/>
        <n v="-225.16200000000003"/>
        <n v="622.02"/>
        <n v="273.78000000000003"/>
        <n v="-1021.6709999999998"/>
        <n v="215.11979999999994"/>
        <n v="12.323399999999999"/>
        <n v="7.9212000000000007"/>
        <n v="8.4966000000000008"/>
        <n v="33.589499999999987"/>
        <n v="-28.867800000000017"/>
        <n v="-16.956800000000005"/>
        <n v="-84.447999999999993"/>
        <n v="5.3190000000000008"/>
        <n v="-51.296000000000006"/>
        <n v="-1268.0400000000002"/>
        <n v="-113.364"/>
        <n v="44.436000000000035"/>
        <n v="121.94000000000001"/>
        <n v="252.89599999999996"/>
        <n v="-133.72799999999995"/>
        <n v="2.4011999999999998"/>
        <n v="-1.0656000000000017"/>
        <n v="674.73000000000013"/>
        <n v="83.039999999999992"/>
        <n v="1602.9899999999998"/>
        <n v="856.43999999999994"/>
        <n v="130.07999999999998"/>
        <n v="1183.95"/>
        <n v="348.81"/>
        <n v="564.84"/>
        <n v="357.15750000000003"/>
        <n v="1517.7120000000002"/>
        <n v="303.7"/>
        <n v="183.28799999999995"/>
        <n v="561.48"/>
        <n v="-1784.895"/>
        <n v="621.79200000000003"/>
        <n v="301.46600000000001"/>
        <n v="46.920599999999993"/>
        <n v="899.09999999999991"/>
        <n v="202.18499999999995"/>
        <n v="-102.41100000000003"/>
        <n v="714"/>
        <n v="842.51999999999987"/>
        <n v="772.68000000000006"/>
        <n v="355.44"/>
        <n v="426.58000000000004"/>
        <n v="2.3379999999999983"/>
        <n v="312.65999999999997"/>
        <n v="868.12000000000012"/>
        <n v="126.40000000000002"/>
        <n v="606.20000000000005"/>
        <n v="652.91999999999996"/>
        <n v="756"/>
        <n v="162.12"/>
        <n v="421.56000000000006"/>
        <n v="747.61200000000008"/>
        <n v="95.039999999999992"/>
        <n v="756.87149999999997"/>
        <n v="1050.1500000000001"/>
        <n v="8.3753999999999991"/>
        <n v="5.4287999999999981"/>
        <n v="818.28"/>
        <n v="148.68"/>
        <n v="1069.1999999999998"/>
        <n v="10.395"/>
        <n v="669.76000000000022"/>
        <n v="114.45300000000009"/>
        <n v="165.5986"/>
        <n v="455.76000000000005"/>
        <n v="747.81600000000003"/>
        <n v="573.12"/>
        <n v="175.5"/>
        <n v="393.39"/>
        <n v="333.04800000000006"/>
        <n v="-407.1359999999998"/>
        <n v="-264.21500000000003"/>
        <n v="-30.159999999999997"/>
        <n v="-9.4920000000000186"/>
        <n v="2.3359999999999994"/>
        <n v="-7.17"/>
        <n v="-8.4581999999999979"/>
        <n v="5.1791999999999998"/>
        <n v="3.7855999999999992"/>
        <n v="593.88"/>
        <n v="-6.2100000000000151"/>
        <n v="18.143999999999998"/>
        <n v="4946.37"/>
        <n v="1554.432"/>
        <n v="681.20399999999995"/>
        <n v="2447.1"/>
        <n v="-37.830000000000013"/>
        <n v="266.58000000000004"/>
        <n v="378.87599999999998"/>
        <n v="513.36"/>
        <n v="176.96000000000004"/>
        <n v="75.167999999999921"/>
        <n v="61.38900000000001"/>
        <n v="261.24"/>
        <n v="204.28200000000004"/>
        <n v="105.24"/>
        <n v="131.82"/>
        <n v="-417.81299999999993"/>
        <n v="0.33839999999999981"/>
        <n v="625.28"/>
        <n v="14.431499999999971"/>
        <n v="-1023.0299999999997"/>
        <n v="165.66"/>
        <n v="404.73"/>
        <n v="496.98"/>
        <n v="292.79999999999995"/>
        <n v="260.09999999999997"/>
        <n v="182.39999999999998"/>
        <n v="-129.726"/>
        <n v="988.11999999999989"/>
        <n v="341.76"/>
        <n v="274.91850000000005"/>
        <n v="956.58000000000015"/>
        <n v="26.729999999999997"/>
        <n v="11.474099999999996"/>
        <n v="8.6939999999999991"/>
        <n v="-148.46000000000004"/>
        <n v="394.65000000000003"/>
        <n v="1151.4000000000001"/>
        <n v="1528.38"/>
        <n v="3.632200000000001"/>
        <n v="115.20000000000002"/>
        <n v="38.196000000000097"/>
        <n v="496.78649999999993"/>
        <n v="1.7343"/>
        <n v="720.36"/>
        <n v="153.75"/>
        <n v="311.84999999999997"/>
        <n v="241.38000000000002"/>
        <n v="500.976"/>
        <n v="553.98"/>
        <n v="742.35"/>
      </sharedItems>
    </cacheField>
    <cacheField name="Order Priority" numFmtId="0">
      <sharedItems/>
    </cacheField>
    <cacheField name="MarginN" numFmtId="0" formula="Profit/Sales" databaseField="0"/>
    <cacheField name="Profit Margin" numFmtId="0" formula="Profit/Sales" databaseField="0"/>
    <cacheField name="Profit Margin %" numFmtId="0" formula=" (Profit/Sales) * 100" databaseField="0"/>
  </cacheFields>
  <extLst>
    <ext xmlns:x14="http://schemas.microsoft.com/office/spreadsheetml/2009/9/main" uri="{725AE2AE-9491-48be-B2B4-4EB974FC3084}">
      <x14:pivotCacheDefinition pivotCacheId="9552732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fwan Abdal" refreshedDate="45879.58867326389" createdVersion="8" refreshedVersion="8" minRefreshableVersion="3" recordCount="799" xr:uid="{3378F856-C7FF-4BF1-9B4F-EAE0CBBD98C1}">
  <cacheSource type="worksheet">
    <worksheetSource ref="A1:R800" sheet="Sheet1"/>
  </cacheSource>
  <cacheFields count="18">
    <cacheField name="S. No." numFmtId="0">
      <sharedItems containsSemiMixedTypes="0" containsString="0" containsNumber="1" containsInteger="1" minValue="1" maxValue="799"/>
    </cacheField>
    <cacheField name="Year" numFmtId="0">
      <sharedItems containsSemiMixedTypes="0" containsString="0" containsNumber="1" containsInteger="1" minValue="2012" maxValue="2015"/>
    </cacheField>
    <cacheField name="Month" numFmtId="0">
      <sharedItems containsSemiMixedTypes="0" containsString="0" containsNumber="1" containsInteger="1" minValue="1" maxValue="12"/>
    </cacheField>
    <cacheField name="Customer Name" numFmtId="0">
      <sharedItems/>
    </cacheField>
    <cacheField name="Order Date" numFmtId="14">
      <sharedItems containsSemiMixedTypes="0" containsNonDate="0" containsDate="1" containsString="0" minDate="2012-01-08T00:00:00" maxDate="2016-01-01T00:00:00"/>
    </cacheField>
    <cacheField name="Ship Date" numFmtId="14">
      <sharedItems containsSemiMixedTypes="0" containsNonDate="0" containsDate="1" containsString="0" minDate="2012-01-11T00:00:00" maxDate="2016-01-04T00:00:00"/>
    </cacheField>
    <cacheField name="Ship Mode" numFmtId="0">
      <sharedItems count="4">
        <s v="First Class"/>
        <s v="Standard Class"/>
        <s v="Second Class"/>
        <s v="Same Day"/>
      </sharedItems>
    </cacheField>
    <cacheField name="Segment" numFmtId="0">
      <sharedItems/>
    </cacheField>
    <cacheField name="Country" numFmtId="0">
      <sharedItems/>
    </cacheField>
    <cacheField name="Region" numFmtId="0">
      <sharedItems count="22">
        <s v="Oceania"/>
        <s v="Western Europe"/>
        <s v="Eastern Asia"/>
        <s v="Northern Europe"/>
        <s v="Southern Asia"/>
        <s v="Eastern Africa"/>
        <s v="Southern Europe"/>
        <s v="South America"/>
        <s v="Southern US"/>
        <s v="Central US"/>
        <s v="Southeastern Asia"/>
        <s v="Central America"/>
        <s v="Western Asia"/>
        <s v="Canada"/>
        <s v="Central Africa"/>
        <s v="Eastern Europe"/>
        <s v="North Africa"/>
        <s v="Eastern US"/>
        <s v="Southern Africa"/>
        <s v="Western US"/>
        <s v="Caribbean"/>
        <s v="Western Africa"/>
      </sharedItems>
    </cacheField>
    <cacheField name="Market" numFmtId="0">
      <sharedItems/>
    </cacheField>
    <cacheField name="Category" numFmtId="0">
      <sharedItems/>
    </cacheField>
    <cacheField name="Sales" numFmtId="164">
      <sharedItems containsSemiMixedTypes="0" containsString="0" containsNumber="1" minValue="1.9079999999999997" maxValue="9892.74"/>
    </cacheField>
    <cacheField name="Quantity" numFmtId="0">
      <sharedItems containsSemiMixedTypes="0" containsString="0" containsNumber="1" containsInteger="1" minValue="1" maxValue="14"/>
    </cacheField>
    <cacheField name="Discount" numFmtId="0">
      <sharedItems containsSemiMixedTypes="0" containsString="0" containsNumber="1" minValue="0" maxValue="0.8"/>
    </cacheField>
    <cacheField name="Profit" numFmtId="165">
      <sharedItems containsSemiMixedTypes="0" containsString="0" containsNumber="1" minValue="-3059.8199999999997" maxValue="4946.37"/>
    </cacheField>
    <cacheField name="Order Priority" numFmtId="0">
      <sharedItems/>
    </cacheField>
    <cacheField name="Days to Ship" numFmtId="0">
      <sharedItems containsSemiMixedTypes="0" containsString="0" containsNumber="1" containsInteger="1" minValue="0" maxValue="7" count="8">
        <n v="1"/>
        <n v="4"/>
        <n v="2"/>
        <n v="5"/>
        <n v="7"/>
        <n v="3"/>
        <n v="0"/>
        <n v="6"/>
      </sharedItems>
    </cacheField>
  </cacheFields>
  <extLst>
    <ext xmlns:x14="http://schemas.microsoft.com/office/spreadsheetml/2009/9/main" uri="{725AE2AE-9491-48be-B2B4-4EB974FC3084}">
      <x14:pivotCacheDefinition pivotCacheId="18421844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9">
  <r>
    <n v="19"/>
    <x v="0"/>
    <x v="0"/>
    <s v="Jim Sink"/>
    <d v="2015-01-31T00:00:00"/>
    <d v="2015-02-01T00:00:00"/>
    <x v="0"/>
    <x v="0"/>
    <s v="Australia"/>
    <x v="0"/>
    <s v="Asia Pacific"/>
    <x v="0"/>
    <x v="0"/>
    <n v="9"/>
    <x v="0"/>
    <x v="0"/>
    <s v="Critical"/>
  </r>
  <r>
    <n v="682"/>
    <x v="0"/>
    <x v="0"/>
    <s v="Denny Joy"/>
    <d v="2015-01-31T00:00:00"/>
    <d v="2015-02-04T00:00:00"/>
    <x v="1"/>
    <x v="0"/>
    <s v="France"/>
    <x v="1"/>
    <s v="Europe"/>
    <x v="0"/>
    <x v="1"/>
    <n v="8"/>
    <x v="1"/>
    <x v="1"/>
    <s v="High"/>
  </r>
  <r>
    <n v="426"/>
    <x v="0"/>
    <x v="0"/>
    <s v="Ruben Ausman"/>
    <d v="2015-01-30T00:00:00"/>
    <d v="2015-02-03T00:00:00"/>
    <x v="1"/>
    <x v="0"/>
    <s v="China"/>
    <x v="2"/>
    <s v="Asia Pacific"/>
    <x v="1"/>
    <x v="2"/>
    <n v="5"/>
    <x v="2"/>
    <x v="2"/>
    <s v="High"/>
  </r>
  <r>
    <n v="725"/>
    <x v="0"/>
    <x v="0"/>
    <s v="Angele Hood"/>
    <d v="2015-01-29T00:00:00"/>
    <d v="2015-02-02T00:00:00"/>
    <x v="1"/>
    <x v="1"/>
    <s v="Australia"/>
    <x v="0"/>
    <s v="Asia Pacific"/>
    <x v="1"/>
    <x v="3"/>
    <n v="5"/>
    <x v="0"/>
    <x v="3"/>
    <s v="High"/>
  </r>
  <r>
    <n v="246"/>
    <x v="0"/>
    <x v="0"/>
    <s v="Julie Creighton"/>
    <d v="2015-01-28T00:00:00"/>
    <d v="2015-01-30T00:00:00"/>
    <x v="2"/>
    <x v="0"/>
    <s v="Lithuania"/>
    <x v="3"/>
    <s v="Europe"/>
    <x v="1"/>
    <x v="4"/>
    <n v="8"/>
    <x v="3"/>
    <x v="4"/>
    <s v="High"/>
  </r>
  <r>
    <n v="677"/>
    <x v="0"/>
    <x v="0"/>
    <s v="Katherine Ducich"/>
    <d v="2015-01-25T00:00:00"/>
    <d v="2015-01-29T00:00:00"/>
    <x v="1"/>
    <x v="1"/>
    <s v="India"/>
    <x v="4"/>
    <s v="Asia Pacific"/>
    <x v="1"/>
    <x v="5"/>
    <n v="6"/>
    <x v="2"/>
    <x v="5"/>
    <s v="Medium"/>
  </r>
  <r>
    <n v="750"/>
    <x v="0"/>
    <x v="0"/>
    <s v="Cindy Chapman"/>
    <d v="2015-01-20T00:00:00"/>
    <d v="2015-01-25T00:00:00"/>
    <x v="2"/>
    <x v="1"/>
    <s v="Mozambique"/>
    <x v="5"/>
    <s v="Africa"/>
    <x v="1"/>
    <x v="6"/>
    <n v="4"/>
    <x v="2"/>
    <x v="6"/>
    <s v="Medium"/>
  </r>
  <r>
    <n v="65"/>
    <x v="0"/>
    <x v="0"/>
    <s v="Denny Blanton"/>
    <d v="2015-01-18T00:00:00"/>
    <d v="2015-01-23T00:00:00"/>
    <x v="1"/>
    <x v="1"/>
    <s v="China"/>
    <x v="2"/>
    <s v="Asia Pacific"/>
    <x v="1"/>
    <x v="7"/>
    <n v="11"/>
    <x v="2"/>
    <x v="7"/>
    <s v="High"/>
  </r>
  <r>
    <n v="39"/>
    <x v="0"/>
    <x v="0"/>
    <s v="Patrick O'Donnell"/>
    <d v="2015-01-14T00:00:00"/>
    <d v="2015-01-18T00:00:00"/>
    <x v="1"/>
    <x v="1"/>
    <s v="United Kingdom"/>
    <x v="3"/>
    <s v="Europe"/>
    <x v="0"/>
    <x v="8"/>
    <n v="13"/>
    <x v="2"/>
    <x v="8"/>
    <s v="High"/>
  </r>
  <r>
    <n v="324"/>
    <x v="0"/>
    <x v="0"/>
    <s v="Maureen Gnade"/>
    <d v="2015-01-14T00:00:00"/>
    <d v="2015-01-16T00:00:00"/>
    <x v="0"/>
    <x v="1"/>
    <s v="Italy"/>
    <x v="6"/>
    <s v="Europe"/>
    <x v="0"/>
    <x v="9"/>
    <n v="8"/>
    <x v="2"/>
    <x v="9"/>
    <s v="High"/>
  </r>
  <r>
    <n v="626"/>
    <x v="0"/>
    <x v="0"/>
    <s v="Valerie Takahito"/>
    <d v="2015-01-08T00:00:00"/>
    <d v="2015-01-13T00:00:00"/>
    <x v="1"/>
    <x v="2"/>
    <s v="Brazil"/>
    <x v="7"/>
    <s v="LATAM"/>
    <x v="0"/>
    <x v="10"/>
    <n v="8"/>
    <x v="2"/>
    <x v="10"/>
    <s v="Medium"/>
  </r>
  <r>
    <n v="66"/>
    <x v="0"/>
    <x v="0"/>
    <s v="Aaron Smayling"/>
    <d v="2015-01-03T00:00:00"/>
    <d v="2015-01-05T00:00:00"/>
    <x v="0"/>
    <x v="0"/>
    <s v="United States"/>
    <x v="8"/>
    <s v="USCA"/>
    <x v="0"/>
    <x v="11"/>
    <n v="2"/>
    <x v="4"/>
    <x v="11"/>
    <s v="High"/>
  </r>
  <r>
    <n v="94"/>
    <x v="0"/>
    <x v="0"/>
    <s v="Aaron Smayling"/>
    <d v="2015-01-03T00:00:00"/>
    <d v="2015-01-05T00:00:00"/>
    <x v="0"/>
    <x v="0"/>
    <s v="United States"/>
    <x v="8"/>
    <s v="USCA"/>
    <x v="2"/>
    <x v="12"/>
    <n v="6"/>
    <x v="3"/>
    <x v="12"/>
    <s v="High"/>
  </r>
  <r>
    <n v="118"/>
    <x v="0"/>
    <x v="0"/>
    <s v="Aaron Smayling"/>
    <d v="2015-01-03T00:00:00"/>
    <d v="2015-01-05T00:00:00"/>
    <x v="0"/>
    <x v="0"/>
    <s v="United States"/>
    <x v="8"/>
    <s v="USCA"/>
    <x v="2"/>
    <x v="13"/>
    <n v="5"/>
    <x v="3"/>
    <x v="13"/>
    <s v="High"/>
  </r>
  <r>
    <n v="571"/>
    <x v="0"/>
    <x v="0"/>
    <s v="Rob Dowd"/>
    <d v="2015-01-03T00:00:00"/>
    <d v="2015-01-04T00:00:00"/>
    <x v="3"/>
    <x v="1"/>
    <s v="Spain"/>
    <x v="6"/>
    <s v="Europe"/>
    <x v="0"/>
    <x v="14"/>
    <n v="8"/>
    <x v="2"/>
    <x v="14"/>
    <s v="High"/>
  </r>
  <r>
    <n v="693"/>
    <x v="1"/>
    <x v="0"/>
    <s v="Aimee Bixby"/>
    <d v="2014-01-31T00:00:00"/>
    <d v="2014-02-02T00:00:00"/>
    <x v="2"/>
    <x v="1"/>
    <s v="United States"/>
    <x v="9"/>
    <s v="USCA"/>
    <x v="2"/>
    <x v="15"/>
    <n v="3"/>
    <x v="5"/>
    <x v="15"/>
    <s v="Critical"/>
  </r>
  <r>
    <n v="85"/>
    <x v="1"/>
    <x v="0"/>
    <s v="Joy Bell-"/>
    <d v="2014-01-29T00:00:00"/>
    <d v="2014-02-05T00:00:00"/>
    <x v="1"/>
    <x v="1"/>
    <s v="Germany"/>
    <x v="1"/>
    <s v="Europe"/>
    <x v="0"/>
    <x v="16"/>
    <n v="5"/>
    <x v="2"/>
    <x v="16"/>
    <s v="Low"/>
  </r>
  <r>
    <n v="548"/>
    <x v="1"/>
    <x v="0"/>
    <s v="Jason Fortune-"/>
    <d v="2014-01-29T00:00:00"/>
    <d v="2014-01-31T00:00:00"/>
    <x v="2"/>
    <x v="1"/>
    <s v="Spain"/>
    <x v="6"/>
    <s v="Europe"/>
    <x v="2"/>
    <x v="17"/>
    <n v="11"/>
    <x v="0"/>
    <x v="17"/>
    <s v="High"/>
  </r>
  <r>
    <n v="4"/>
    <x v="1"/>
    <x v="0"/>
    <s v="Katherine Murray"/>
    <d v="2014-01-28T00:00:00"/>
    <d v="2014-01-30T00:00:00"/>
    <x v="0"/>
    <x v="2"/>
    <s v="Germany"/>
    <x v="1"/>
    <s v="Europe"/>
    <x v="0"/>
    <x v="18"/>
    <n v="5"/>
    <x v="0"/>
    <x v="18"/>
    <s v="Medium"/>
  </r>
  <r>
    <n v="95"/>
    <x v="1"/>
    <x v="0"/>
    <s v="Steve Chapman"/>
    <d v="2014-01-28T00:00:00"/>
    <d v="2014-01-30T00:00:00"/>
    <x v="0"/>
    <x v="0"/>
    <s v="Philippines"/>
    <x v="10"/>
    <s v="Asia Pacific"/>
    <x v="1"/>
    <x v="19"/>
    <n v="7"/>
    <x v="6"/>
    <x v="19"/>
    <s v="High"/>
  </r>
  <r>
    <n v="137"/>
    <x v="1"/>
    <x v="0"/>
    <s v="Alyssa Tate"/>
    <d v="2014-01-28T00:00:00"/>
    <d v="2014-01-30T00:00:00"/>
    <x v="0"/>
    <x v="2"/>
    <s v="Mexico"/>
    <x v="11"/>
    <s v="LATAM"/>
    <x v="2"/>
    <x v="20"/>
    <n v="7"/>
    <x v="2"/>
    <x v="20"/>
    <s v="Medium"/>
  </r>
  <r>
    <n v="242"/>
    <x v="1"/>
    <x v="0"/>
    <s v="John Lee"/>
    <d v="2014-01-23T00:00:00"/>
    <d v="2014-01-27T00:00:00"/>
    <x v="1"/>
    <x v="1"/>
    <s v="Azerbaijan"/>
    <x v="12"/>
    <s v="Asia Pacific"/>
    <x v="1"/>
    <x v="21"/>
    <n v="4"/>
    <x v="2"/>
    <x v="21"/>
    <s v="High"/>
  </r>
  <r>
    <n v="193"/>
    <x v="1"/>
    <x v="0"/>
    <s v="James Galang"/>
    <d v="2014-01-21T00:00:00"/>
    <d v="2014-01-24T00:00:00"/>
    <x v="2"/>
    <x v="1"/>
    <s v="United Kingdom"/>
    <x v="3"/>
    <s v="Europe"/>
    <x v="1"/>
    <x v="22"/>
    <n v="6"/>
    <x v="2"/>
    <x v="22"/>
    <s v="Medium"/>
  </r>
  <r>
    <n v="715"/>
    <x v="1"/>
    <x v="0"/>
    <s v="Alan Barnes"/>
    <d v="2014-01-21T00:00:00"/>
    <d v="2014-01-21T00:00:00"/>
    <x v="3"/>
    <x v="1"/>
    <s v="Canada"/>
    <x v="13"/>
    <s v="USCA"/>
    <x v="2"/>
    <x v="23"/>
    <n v="8"/>
    <x v="2"/>
    <x v="23"/>
    <s v="High"/>
  </r>
  <r>
    <n v="630"/>
    <x v="1"/>
    <x v="0"/>
    <s v="Tom Ashbrook"/>
    <d v="2014-01-15T00:00:00"/>
    <d v="2014-01-21T00:00:00"/>
    <x v="1"/>
    <x v="2"/>
    <s v="Philippines"/>
    <x v="10"/>
    <s v="Asia Pacific"/>
    <x v="2"/>
    <x v="24"/>
    <n v="7"/>
    <x v="7"/>
    <x v="24"/>
    <s v="Low"/>
  </r>
  <r>
    <n v="162"/>
    <x v="1"/>
    <x v="0"/>
    <s v="Damala Kotsonis"/>
    <d v="2014-01-12T00:00:00"/>
    <d v="2014-01-15T00:00:00"/>
    <x v="0"/>
    <x v="0"/>
    <s v="Spain"/>
    <x v="6"/>
    <s v="Europe"/>
    <x v="2"/>
    <x v="25"/>
    <n v="7"/>
    <x v="2"/>
    <x v="25"/>
    <s v="Medium"/>
  </r>
  <r>
    <n v="680"/>
    <x v="1"/>
    <x v="0"/>
    <s v="Paul Gonzalez"/>
    <d v="2014-01-08T00:00:00"/>
    <d v="2014-01-11T00:00:00"/>
    <x v="2"/>
    <x v="1"/>
    <s v="Mexico"/>
    <x v="11"/>
    <s v="LATAM"/>
    <x v="1"/>
    <x v="26"/>
    <n v="3"/>
    <x v="5"/>
    <x v="26"/>
    <s v="Critical"/>
  </r>
  <r>
    <n v="364"/>
    <x v="1"/>
    <x v="0"/>
    <s v="Christina DeMoss"/>
    <d v="2014-01-07T00:00:00"/>
    <d v="2014-01-13T00:00:00"/>
    <x v="1"/>
    <x v="1"/>
    <s v="Australia"/>
    <x v="0"/>
    <s v="Asia Pacific"/>
    <x v="1"/>
    <x v="27"/>
    <n v="5"/>
    <x v="8"/>
    <x v="27"/>
    <s v="Medium"/>
  </r>
  <r>
    <n v="640"/>
    <x v="1"/>
    <x v="0"/>
    <s v="Emily Grady"/>
    <d v="2014-01-05T00:00:00"/>
    <d v="2014-01-10T00:00:00"/>
    <x v="1"/>
    <x v="1"/>
    <s v="France"/>
    <x v="1"/>
    <s v="Europe"/>
    <x v="1"/>
    <x v="28"/>
    <n v="7"/>
    <x v="0"/>
    <x v="28"/>
    <s v="Medium"/>
  </r>
  <r>
    <n v="681"/>
    <x v="1"/>
    <x v="0"/>
    <s v="Liz Carlisle"/>
    <d v="2014-01-04T00:00:00"/>
    <d v="2014-01-10T00:00:00"/>
    <x v="1"/>
    <x v="1"/>
    <s v="Guatemala"/>
    <x v="11"/>
    <s v="LATAM"/>
    <x v="0"/>
    <x v="29"/>
    <n v="5"/>
    <x v="2"/>
    <x v="29"/>
    <s v="Medium"/>
  </r>
  <r>
    <n v="171"/>
    <x v="1"/>
    <x v="0"/>
    <s v="Rob Lucas"/>
    <d v="2014-01-02T00:00:00"/>
    <d v="2014-01-03T00:00:00"/>
    <x v="0"/>
    <x v="1"/>
    <s v="Australia"/>
    <x v="0"/>
    <s v="Asia Pacific"/>
    <x v="1"/>
    <x v="30"/>
    <n v="5"/>
    <x v="0"/>
    <x v="30"/>
    <s v="Medium"/>
  </r>
  <r>
    <n v="729"/>
    <x v="1"/>
    <x v="0"/>
    <s v="Andy Gerbode"/>
    <d v="2014-01-02T00:00:00"/>
    <d v="2014-01-04T00:00:00"/>
    <x v="2"/>
    <x v="0"/>
    <s v="Iran"/>
    <x v="4"/>
    <s v="Asia Pacific"/>
    <x v="0"/>
    <x v="31"/>
    <n v="14"/>
    <x v="2"/>
    <x v="31"/>
    <s v="High"/>
  </r>
  <r>
    <n v="354"/>
    <x v="2"/>
    <x v="0"/>
    <s v="Corey Catlett"/>
    <d v="2013-01-15T00:00:00"/>
    <d v="2013-01-17T00:00:00"/>
    <x v="0"/>
    <x v="0"/>
    <s v="Germany"/>
    <x v="1"/>
    <s v="Europe"/>
    <x v="2"/>
    <x v="32"/>
    <n v="9"/>
    <x v="0"/>
    <x v="32"/>
    <s v="High"/>
  </r>
  <r>
    <n v="136"/>
    <x v="2"/>
    <x v="0"/>
    <s v="Paul MacIntyre"/>
    <d v="2013-01-10T00:00:00"/>
    <d v="2013-01-14T00:00:00"/>
    <x v="1"/>
    <x v="1"/>
    <s v="Indonesia"/>
    <x v="10"/>
    <s v="Asia Pacific"/>
    <x v="1"/>
    <x v="33"/>
    <n v="10"/>
    <x v="9"/>
    <x v="33"/>
    <s v="High"/>
  </r>
  <r>
    <n v="567"/>
    <x v="2"/>
    <x v="0"/>
    <s v="Carlos Soltero"/>
    <d v="2013-01-09T00:00:00"/>
    <d v="2013-01-10T00:00:00"/>
    <x v="0"/>
    <x v="1"/>
    <s v="Sweden"/>
    <x v="3"/>
    <s v="Europe"/>
    <x v="2"/>
    <x v="34"/>
    <n v="5"/>
    <x v="4"/>
    <x v="34"/>
    <s v="Critical"/>
  </r>
  <r>
    <n v="469"/>
    <x v="2"/>
    <x v="0"/>
    <s v="Jill Stevenson"/>
    <d v="2013-01-01T00:00:00"/>
    <d v="2013-01-05T00:00:00"/>
    <x v="1"/>
    <x v="0"/>
    <s v="Indonesia"/>
    <x v="10"/>
    <s v="Asia Pacific"/>
    <x v="2"/>
    <x v="35"/>
    <n v="6"/>
    <x v="10"/>
    <x v="35"/>
    <s v="High"/>
  </r>
  <r>
    <n v="765"/>
    <x v="3"/>
    <x v="0"/>
    <s v="Ann Blume"/>
    <d v="2012-01-24T00:00:00"/>
    <d v="2012-01-24T00:00:00"/>
    <x v="3"/>
    <x v="0"/>
    <s v="Estonia"/>
    <x v="3"/>
    <s v="Europe"/>
    <x v="0"/>
    <x v="36"/>
    <n v="2"/>
    <x v="2"/>
    <x v="36"/>
    <s v="Medium"/>
  </r>
  <r>
    <n v="400"/>
    <x v="3"/>
    <x v="0"/>
    <s v="Hunter Lopez"/>
    <d v="2012-01-21T00:00:00"/>
    <d v="2012-01-27T00:00:00"/>
    <x v="1"/>
    <x v="1"/>
    <s v="Nicaragua"/>
    <x v="11"/>
    <s v="LATAM"/>
    <x v="1"/>
    <x v="37"/>
    <n v="6"/>
    <x v="5"/>
    <x v="37"/>
    <s v="Low"/>
  </r>
  <r>
    <n v="40"/>
    <x v="3"/>
    <x v="0"/>
    <s v="Dan Lawera"/>
    <d v="2012-01-10T00:00:00"/>
    <d v="2012-01-11T00:00:00"/>
    <x v="0"/>
    <x v="1"/>
    <s v="Australia"/>
    <x v="0"/>
    <s v="Asia Pacific"/>
    <x v="0"/>
    <x v="38"/>
    <n v="5"/>
    <x v="0"/>
    <x v="38"/>
    <s v="Medium"/>
  </r>
  <r>
    <n v="329"/>
    <x v="3"/>
    <x v="0"/>
    <s v="Henia Zydlo"/>
    <d v="2012-01-08T00:00:00"/>
    <d v="2012-01-13T00:00:00"/>
    <x v="1"/>
    <x v="1"/>
    <s v="Angola"/>
    <x v="14"/>
    <s v="Africa"/>
    <x v="1"/>
    <x v="39"/>
    <n v="6"/>
    <x v="2"/>
    <x v="39"/>
    <s v="High"/>
  </r>
  <r>
    <n v="563"/>
    <x v="3"/>
    <x v="0"/>
    <s v="Nicole Fjeld"/>
    <d v="2012-01-08T00:00:00"/>
    <d v="2012-01-12T00:00:00"/>
    <x v="2"/>
    <x v="2"/>
    <s v="China"/>
    <x v="2"/>
    <s v="Asia Pacific"/>
    <x v="0"/>
    <x v="40"/>
    <n v="7"/>
    <x v="2"/>
    <x v="40"/>
    <s v="Medium"/>
  </r>
  <r>
    <n v="475"/>
    <x v="0"/>
    <x v="1"/>
    <s v="Adam Shillingsburg"/>
    <d v="2015-02-27T00:00:00"/>
    <d v="2015-03-03T00:00:00"/>
    <x v="1"/>
    <x v="1"/>
    <s v="United Kingdom"/>
    <x v="3"/>
    <s v="Europe"/>
    <x v="2"/>
    <x v="41"/>
    <n v="3"/>
    <x v="2"/>
    <x v="41"/>
    <s v="High"/>
  </r>
  <r>
    <n v="373"/>
    <x v="0"/>
    <x v="1"/>
    <s v="Neola Schneider"/>
    <d v="2015-02-24T00:00:00"/>
    <d v="2015-02-27T00:00:00"/>
    <x v="0"/>
    <x v="1"/>
    <s v="Colombia"/>
    <x v="7"/>
    <s v="LATAM"/>
    <x v="0"/>
    <x v="42"/>
    <n v="7"/>
    <x v="11"/>
    <x v="42"/>
    <s v="High"/>
  </r>
  <r>
    <n v="504"/>
    <x v="0"/>
    <x v="1"/>
    <s v="Keith Herrera"/>
    <d v="2015-02-17T00:00:00"/>
    <d v="2015-02-18T00:00:00"/>
    <x v="0"/>
    <x v="1"/>
    <s v="Philippines"/>
    <x v="10"/>
    <s v="Asia Pacific"/>
    <x v="1"/>
    <x v="43"/>
    <n v="3"/>
    <x v="6"/>
    <x v="43"/>
    <s v="High"/>
  </r>
  <r>
    <n v="727"/>
    <x v="0"/>
    <x v="1"/>
    <s v="Jason Klamczynski"/>
    <d v="2015-02-17T00:00:00"/>
    <d v="2015-02-21T00:00:00"/>
    <x v="1"/>
    <x v="0"/>
    <s v="France"/>
    <x v="1"/>
    <s v="Europe"/>
    <x v="1"/>
    <x v="44"/>
    <n v="5"/>
    <x v="0"/>
    <x v="44"/>
    <s v="High"/>
  </r>
  <r>
    <n v="339"/>
    <x v="0"/>
    <x v="1"/>
    <s v="Mick Brown"/>
    <d v="2015-02-14T00:00:00"/>
    <d v="2015-02-16T00:00:00"/>
    <x v="0"/>
    <x v="1"/>
    <s v="France"/>
    <x v="1"/>
    <s v="Europe"/>
    <x v="2"/>
    <x v="45"/>
    <n v="4"/>
    <x v="0"/>
    <x v="45"/>
    <s v="Critical"/>
  </r>
  <r>
    <n v="487"/>
    <x v="0"/>
    <x v="1"/>
    <s v="Anne McFarland"/>
    <d v="2015-02-12T00:00:00"/>
    <d v="2015-02-14T00:00:00"/>
    <x v="2"/>
    <x v="1"/>
    <s v="Australia"/>
    <x v="0"/>
    <s v="Asia Pacific"/>
    <x v="0"/>
    <x v="46"/>
    <n v="9"/>
    <x v="0"/>
    <x v="46"/>
    <s v="Medium"/>
  </r>
  <r>
    <n v="178"/>
    <x v="0"/>
    <x v="1"/>
    <s v="Maria Zettner"/>
    <d v="2015-02-11T00:00:00"/>
    <d v="2015-02-15T00:00:00"/>
    <x v="2"/>
    <x v="2"/>
    <s v="Belarus"/>
    <x v="15"/>
    <s v="Europe"/>
    <x v="1"/>
    <x v="47"/>
    <n v="6"/>
    <x v="2"/>
    <x v="47"/>
    <s v="High"/>
  </r>
  <r>
    <n v="367"/>
    <x v="0"/>
    <x v="1"/>
    <s v="Clay Cheatham"/>
    <d v="2015-02-11T00:00:00"/>
    <d v="2015-02-11T00:00:00"/>
    <x v="3"/>
    <x v="1"/>
    <s v="Australia"/>
    <x v="0"/>
    <s v="Asia Pacific"/>
    <x v="0"/>
    <x v="48"/>
    <n v="8"/>
    <x v="0"/>
    <x v="48"/>
    <s v="Critical"/>
  </r>
  <r>
    <n v="568"/>
    <x v="0"/>
    <x v="1"/>
    <s v="Bart Watters"/>
    <d v="2015-02-11T00:00:00"/>
    <d v="2015-02-15T00:00:00"/>
    <x v="1"/>
    <x v="0"/>
    <s v="Spain"/>
    <x v="6"/>
    <s v="Europe"/>
    <x v="2"/>
    <x v="49"/>
    <n v="5"/>
    <x v="2"/>
    <x v="49"/>
    <s v="High"/>
  </r>
  <r>
    <n v="441"/>
    <x v="0"/>
    <x v="1"/>
    <s v="Brian Derr"/>
    <d v="2015-02-10T00:00:00"/>
    <d v="2015-02-14T00:00:00"/>
    <x v="1"/>
    <x v="1"/>
    <s v="Iraq"/>
    <x v="12"/>
    <s v="Asia Pacific"/>
    <x v="2"/>
    <x v="50"/>
    <n v="6"/>
    <x v="2"/>
    <x v="50"/>
    <s v="High"/>
  </r>
  <r>
    <n v="442"/>
    <x v="0"/>
    <x v="1"/>
    <s v="Randy Ferguson"/>
    <d v="2015-02-08T00:00:00"/>
    <d v="2015-02-11T00:00:00"/>
    <x v="0"/>
    <x v="0"/>
    <s v="Spain"/>
    <x v="6"/>
    <s v="Europe"/>
    <x v="2"/>
    <x v="51"/>
    <n v="2"/>
    <x v="2"/>
    <x v="51"/>
    <s v="High"/>
  </r>
  <r>
    <n v="24"/>
    <x v="1"/>
    <x v="1"/>
    <s v="Laurel Beltran"/>
    <d v="2014-02-27T00:00:00"/>
    <d v="2014-03-01T00:00:00"/>
    <x v="2"/>
    <x v="2"/>
    <s v="United Kingdom"/>
    <x v="3"/>
    <s v="Europe"/>
    <x v="2"/>
    <x v="52"/>
    <n v="10"/>
    <x v="2"/>
    <x v="52"/>
    <s v="High"/>
  </r>
  <r>
    <n v="643"/>
    <x v="1"/>
    <x v="1"/>
    <s v="Dana Kaydos"/>
    <d v="2014-02-27T00:00:00"/>
    <d v="2014-03-04T00:00:00"/>
    <x v="1"/>
    <x v="1"/>
    <s v="Indonesia"/>
    <x v="10"/>
    <s v="Asia Pacific"/>
    <x v="0"/>
    <x v="53"/>
    <n v="8"/>
    <x v="9"/>
    <x v="53"/>
    <s v="High"/>
  </r>
  <r>
    <n v="608"/>
    <x v="1"/>
    <x v="1"/>
    <s v="Sally Matthias"/>
    <d v="2014-02-26T00:00:00"/>
    <d v="2014-03-01T00:00:00"/>
    <x v="0"/>
    <x v="1"/>
    <s v="Brazil"/>
    <x v="7"/>
    <s v="LATAM"/>
    <x v="1"/>
    <x v="54"/>
    <n v="6"/>
    <x v="5"/>
    <x v="54"/>
    <s v="Medium"/>
  </r>
  <r>
    <n v="347"/>
    <x v="1"/>
    <x v="1"/>
    <s v="Pete Kriz"/>
    <d v="2014-02-21T00:00:00"/>
    <d v="2014-02-22T00:00:00"/>
    <x v="0"/>
    <x v="1"/>
    <s v="Australia"/>
    <x v="0"/>
    <s v="Asia Pacific"/>
    <x v="1"/>
    <x v="55"/>
    <n v="5"/>
    <x v="8"/>
    <x v="55"/>
    <s v="High"/>
  </r>
  <r>
    <n v="707"/>
    <x v="1"/>
    <x v="1"/>
    <s v="Maria Bertelson"/>
    <d v="2014-02-18T00:00:00"/>
    <d v="2014-02-23T00:00:00"/>
    <x v="2"/>
    <x v="1"/>
    <s v="Democratic Republic of the Congo"/>
    <x v="14"/>
    <s v="Africa"/>
    <x v="1"/>
    <x v="56"/>
    <n v="8"/>
    <x v="2"/>
    <x v="56"/>
    <s v="Medium"/>
  </r>
  <r>
    <n v="483"/>
    <x v="1"/>
    <x v="1"/>
    <s v="Sean Miller"/>
    <d v="2014-02-14T00:00:00"/>
    <d v="2014-02-16T00:00:00"/>
    <x v="2"/>
    <x v="2"/>
    <s v="Chad"/>
    <x v="14"/>
    <s v="Africa"/>
    <x v="2"/>
    <x v="57"/>
    <n v="10"/>
    <x v="2"/>
    <x v="57"/>
    <s v="Critical"/>
  </r>
  <r>
    <n v="530"/>
    <x v="1"/>
    <x v="1"/>
    <s v="Guy Phonely"/>
    <d v="2014-02-08T00:00:00"/>
    <d v="2014-02-09T00:00:00"/>
    <x v="0"/>
    <x v="0"/>
    <s v="Morocco"/>
    <x v="16"/>
    <s v="Africa"/>
    <x v="2"/>
    <x v="58"/>
    <n v="4"/>
    <x v="2"/>
    <x v="58"/>
    <s v="Critical"/>
  </r>
  <r>
    <n v="605"/>
    <x v="1"/>
    <x v="1"/>
    <s v="Guy Phonely"/>
    <d v="2014-02-08T00:00:00"/>
    <d v="2014-02-09T00:00:00"/>
    <x v="0"/>
    <x v="0"/>
    <s v="Morocco"/>
    <x v="16"/>
    <s v="Africa"/>
    <x v="0"/>
    <x v="59"/>
    <n v="8"/>
    <x v="2"/>
    <x v="59"/>
    <s v="Critical"/>
  </r>
  <r>
    <n v="2"/>
    <x v="1"/>
    <x v="1"/>
    <s v="Justin Ritter"/>
    <d v="2014-02-05T00:00:00"/>
    <d v="2014-02-07T00:00:00"/>
    <x v="2"/>
    <x v="0"/>
    <s v="Australia"/>
    <x v="0"/>
    <s v="Asia Pacific"/>
    <x v="1"/>
    <x v="60"/>
    <n v="9"/>
    <x v="0"/>
    <x v="60"/>
    <s v="Critical"/>
  </r>
  <r>
    <n v="250"/>
    <x v="1"/>
    <x v="1"/>
    <s v="Michelle Tran"/>
    <d v="2014-02-05T00:00:00"/>
    <d v="2014-02-07T00:00:00"/>
    <x v="2"/>
    <x v="2"/>
    <s v="Egypt"/>
    <x v="16"/>
    <s v="Africa"/>
    <x v="1"/>
    <x v="61"/>
    <n v="6"/>
    <x v="2"/>
    <x v="61"/>
    <s v="Critical"/>
  </r>
  <r>
    <n v="521"/>
    <x v="1"/>
    <x v="1"/>
    <s v="Adrian Barton"/>
    <d v="2014-02-02T00:00:00"/>
    <d v="2014-02-07T00:00:00"/>
    <x v="1"/>
    <x v="1"/>
    <s v="United States"/>
    <x v="17"/>
    <s v="USCA"/>
    <x v="2"/>
    <x v="62"/>
    <n v="2"/>
    <x v="2"/>
    <x v="62"/>
    <s v="Medium"/>
  </r>
  <r>
    <n v="403"/>
    <x v="2"/>
    <x v="1"/>
    <s v="Bradley Talbott"/>
    <d v="2013-02-26T00:00:00"/>
    <d v="2013-03-04T00:00:00"/>
    <x v="1"/>
    <x v="2"/>
    <s v="India"/>
    <x v="4"/>
    <s v="Asia Pacific"/>
    <x v="1"/>
    <x v="22"/>
    <n v="6"/>
    <x v="2"/>
    <x v="63"/>
    <s v="Medium"/>
  </r>
  <r>
    <n v="30"/>
    <x v="2"/>
    <x v="1"/>
    <s v="Benjamin Patterson"/>
    <d v="2013-02-24T00:00:00"/>
    <d v="2013-02-24T00:00:00"/>
    <x v="3"/>
    <x v="1"/>
    <s v="India"/>
    <x v="4"/>
    <s v="Asia Pacific"/>
    <x v="1"/>
    <x v="63"/>
    <n v="4"/>
    <x v="2"/>
    <x v="64"/>
    <s v="Critical"/>
  </r>
  <r>
    <n v="505"/>
    <x v="2"/>
    <x v="1"/>
    <s v="Denise Leinenbach"/>
    <d v="2013-02-23T00:00:00"/>
    <d v="2013-02-28T00:00:00"/>
    <x v="1"/>
    <x v="1"/>
    <s v="India"/>
    <x v="4"/>
    <s v="Asia Pacific"/>
    <x v="0"/>
    <x v="64"/>
    <n v="5"/>
    <x v="2"/>
    <x v="65"/>
    <s v="Medium"/>
  </r>
  <r>
    <n v="311"/>
    <x v="2"/>
    <x v="1"/>
    <s v="Brendan Dodson"/>
    <d v="2013-02-22T00:00:00"/>
    <d v="2013-02-25T00:00:00"/>
    <x v="0"/>
    <x v="2"/>
    <s v="United Kingdom"/>
    <x v="3"/>
    <s v="Europe"/>
    <x v="1"/>
    <x v="65"/>
    <n v="5"/>
    <x v="2"/>
    <x v="66"/>
    <s v="High"/>
  </r>
  <r>
    <n v="399"/>
    <x v="2"/>
    <x v="1"/>
    <s v="John Castell"/>
    <d v="2013-02-05T00:00:00"/>
    <d v="2013-02-08T00:00:00"/>
    <x v="0"/>
    <x v="1"/>
    <s v="Australia"/>
    <x v="0"/>
    <s v="Asia Pacific"/>
    <x v="1"/>
    <x v="66"/>
    <n v="2"/>
    <x v="0"/>
    <x v="67"/>
    <s v="Critical"/>
  </r>
  <r>
    <n v="297"/>
    <x v="2"/>
    <x v="1"/>
    <s v="Eleni McCrary"/>
    <d v="2013-02-03T00:00:00"/>
    <d v="2013-02-07T00:00:00"/>
    <x v="2"/>
    <x v="0"/>
    <s v="India"/>
    <x v="4"/>
    <s v="Asia Pacific"/>
    <x v="1"/>
    <x v="67"/>
    <n v="7"/>
    <x v="2"/>
    <x v="68"/>
    <s v="Medium"/>
  </r>
  <r>
    <n v="156"/>
    <x v="2"/>
    <x v="1"/>
    <s v="John Huston"/>
    <d v="2013-02-01T00:00:00"/>
    <d v="2013-02-04T00:00:00"/>
    <x v="0"/>
    <x v="1"/>
    <s v="Germany"/>
    <x v="1"/>
    <s v="Europe"/>
    <x v="0"/>
    <x v="68"/>
    <n v="5"/>
    <x v="2"/>
    <x v="69"/>
    <s v="High"/>
  </r>
  <r>
    <n v="659"/>
    <x v="2"/>
    <x v="1"/>
    <s v="John Huston"/>
    <d v="2013-02-01T00:00:00"/>
    <d v="2013-02-04T00:00:00"/>
    <x v="0"/>
    <x v="1"/>
    <s v="Germany"/>
    <x v="1"/>
    <s v="Europe"/>
    <x v="0"/>
    <x v="69"/>
    <n v="7"/>
    <x v="2"/>
    <x v="70"/>
    <s v="High"/>
  </r>
  <r>
    <n v="752"/>
    <x v="3"/>
    <x v="1"/>
    <s v="Paul Stevenson"/>
    <d v="2012-02-28T00:00:00"/>
    <d v="2012-03-02T00:00:00"/>
    <x v="0"/>
    <x v="2"/>
    <s v="South Korea"/>
    <x v="2"/>
    <s v="Asia Pacific"/>
    <x v="2"/>
    <x v="70"/>
    <n v="3"/>
    <x v="4"/>
    <x v="71"/>
    <s v="Critical"/>
  </r>
  <r>
    <n v="718"/>
    <x v="3"/>
    <x v="1"/>
    <s v="Rose O'Brian"/>
    <d v="2012-02-25T00:00:00"/>
    <d v="2012-02-25T00:00:00"/>
    <x v="3"/>
    <x v="1"/>
    <s v="Algeria"/>
    <x v="16"/>
    <s v="Africa"/>
    <x v="0"/>
    <x v="71"/>
    <n v="2"/>
    <x v="2"/>
    <x v="72"/>
    <s v="Critical"/>
  </r>
  <r>
    <n v="405"/>
    <x v="3"/>
    <x v="1"/>
    <s v="Mitch Gastineau"/>
    <d v="2012-02-23T00:00:00"/>
    <d v="2012-02-26T00:00:00"/>
    <x v="0"/>
    <x v="0"/>
    <s v="India"/>
    <x v="4"/>
    <s v="Asia Pacific"/>
    <x v="0"/>
    <x v="72"/>
    <n v="4"/>
    <x v="2"/>
    <x v="73"/>
    <s v="High"/>
  </r>
  <r>
    <n v="675"/>
    <x v="3"/>
    <x v="1"/>
    <s v="Mitch Gastineau"/>
    <d v="2012-02-23T00:00:00"/>
    <d v="2012-02-26T00:00:00"/>
    <x v="0"/>
    <x v="0"/>
    <s v="India"/>
    <x v="4"/>
    <s v="Asia Pacific"/>
    <x v="1"/>
    <x v="73"/>
    <n v="5"/>
    <x v="2"/>
    <x v="74"/>
    <s v="High"/>
  </r>
  <r>
    <n v="17"/>
    <x v="3"/>
    <x v="1"/>
    <s v="Aaron Bergman"/>
    <d v="2012-02-19T00:00:00"/>
    <d v="2012-02-25T00:00:00"/>
    <x v="1"/>
    <x v="1"/>
    <s v="United States"/>
    <x v="9"/>
    <s v="USCA"/>
    <x v="2"/>
    <x v="74"/>
    <n v="2"/>
    <x v="5"/>
    <x v="75"/>
    <s v="Low"/>
  </r>
  <r>
    <n v="119"/>
    <x v="3"/>
    <x v="1"/>
    <s v="Odella Nelson"/>
    <d v="2012-02-16T00:00:00"/>
    <d v="2012-02-19T00:00:00"/>
    <x v="2"/>
    <x v="0"/>
    <s v="France"/>
    <x v="1"/>
    <s v="Europe"/>
    <x v="1"/>
    <x v="75"/>
    <n v="11"/>
    <x v="0"/>
    <x v="76"/>
    <s v="Medium"/>
  </r>
  <r>
    <n v="205"/>
    <x v="3"/>
    <x v="1"/>
    <s v="Pete Armstrong"/>
    <d v="2012-02-15T00:00:00"/>
    <d v="2012-02-16T00:00:00"/>
    <x v="0"/>
    <x v="2"/>
    <s v="South Africa"/>
    <x v="18"/>
    <s v="Africa"/>
    <x v="2"/>
    <x v="76"/>
    <n v="14"/>
    <x v="2"/>
    <x v="77"/>
    <s v="Critical"/>
  </r>
  <r>
    <n v="523"/>
    <x v="3"/>
    <x v="1"/>
    <s v="Muhammed MacIntyre"/>
    <d v="2012-02-14T00:00:00"/>
    <d v="2012-02-16T00:00:00"/>
    <x v="2"/>
    <x v="0"/>
    <s v="Russia"/>
    <x v="15"/>
    <s v="Europe"/>
    <x v="0"/>
    <x v="77"/>
    <n v="4"/>
    <x v="2"/>
    <x v="78"/>
    <s v="Critical"/>
  </r>
  <r>
    <n v="216"/>
    <x v="3"/>
    <x v="1"/>
    <s v="Carol Adams"/>
    <d v="2012-02-10T00:00:00"/>
    <d v="2012-02-15T00:00:00"/>
    <x v="1"/>
    <x v="0"/>
    <s v="Japan"/>
    <x v="2"/>
    <s v="Asia Pacific"/>
    <x v="0"/>
    <x v="78"/>
    <n v="11"/>
    <x v="2"/>
    <x v="79"/>
    <s v="Medium"/>
  </r>
  <r>
    <n v="747"/>
    <x v="0"/>
    <x v="2"/>
    <s v="Alan Barnes"/>
    <d v="2015-03-31T00:00:00"/>
    <d v="2015-04-02T00:00:00"/>
    <x v="2"/>
    <x v="1"/>
    <s v="United States"/>
    <x v="19"/>
    <s v="USCA"/>
    <x v="1"/>
    <x v="79"/>
    <n v="5"/>
    <x v="2"/>
    <x v="80"/>
    <s v="Medium"/>
  </r>
  <r>
    <n v="753"/>
    <x v="0"/>
    <x v="2"/>
    <s v="Charlotte Melton"/>
    <d v="2015-03-31T00:00:00"/>
    <d v="2015-03-31T00:00:00"/>
    <x v="3"/>
    <x v="1"/>
    <s v="France"/>
    <x v="1"/>
    <s v="Europe"/>
    <x v="1"/>
    <x v="80"/>
    <n v="8"/>
    <x v="0"/>
    <x v="81"/>
    <s v="Medium"/>
  </r>
  <r>
    <n v="278"/>
    <x v="0"/>
    <x v="2"/>
    <s v="Arthur Prichep"/>
    <d v="2015-03-26T00:00:00"/>
    <d v="2015-03-29T00:00:00"/>
    <x v="0"/>
    <x v="1"/>
    <s v="Indonesia"/>
    <x v="10"/>
    <s v="Asia Pacific"/>
    <x v="2"/>
    <x v="81"/>
    <n v="3"/>
    <x v="10"/>
    <x v="82"/>
    <s v="Critical"/>
  </r>
  <r>
    <n v="692"/>
    <x v="0"/>
    <x v="2"/>
    <s v="Natalie Fritzler"/>
    <d v="2015-03-24T00:00:00"/>
    <d v="2015-03-28T00:00:00"/>
    <x v="1"/>
    <x v="1"/>
    <s v="Mexico"/>
    <x v="11"/>
    <s v="LATAM"/>
    <x v="1"/>
    <x v="82"/>
    <n v="8"/>
    <x v="5"/>
    <x v="83"/>
    <s v="High"/>
  </r>
  <r>
    <n v="160"/>
    <x v="0"/>
    <x v="2"/>
    <s v="Bill Eplett"/>
    <d v="2015-03-19T00:00:00"/>
    <d v="2015-03-21T00:00:00"/>
    <x v="0"/>
    <x v="2"/>
    <s v="Mexico"/>
    <x v="11"/>
    <s v="LATAM"/>
    <x v="2"/>
    <x v="83"/>
    <n v="5"/>
    <x v="2"/>
    <x v="84"/>
    <s v="High"/>
  </r>
  <r>
    <n v="303"/>
    <x v="0"/>
    <x v="2"/>
    <s v="Rick Bensley"/>
    <d v="2015-03-19T00:00:00"/>
    <d v="2015-03-23T00:00:00"/>
    <x v="2"/>
    <x v="2"/>
    <s v="Russia"/>
    <x v="15"/>
    <s v="Europe"/>
    <x v="0"/>
    <x v="84"/>
    <n v="4"/>
    <x v="2"/>
    <x v="85"/>
    <s v="Medium"/>
  </r>
  <r>
    <n v="125"/>
    <x v="0"/>
    <x v="2"/>
    <s v="Rachel Payne"/>
    <d v="2015-03-18T00:00:00"/>
    <d v="2015-03-21T00:00:00"/>
    <x v="2"/>
    <x v="0"/>
    <s v="France"/>
    <x v="1"/>
    <s v="Europe"/>
    <x v="0"/>
    <x v="85"/>
    <n v="6"/>
    <x v="1"/>
    <x v="86"/>
    <s v="Critical"/>
  </r>
  <r>
    <n v="170"/>
    <x v="0"/>
    <x v="2"/>
    <s v="Andrew Allen"/>
    <d v="2015-03-17T00:00:00"/>
    <d v="2015-03-21T00:00:00"/>
    <x v="1"/>
    <x v="1"/>
    <s v="Thailand"/>
    <x v="10"/>
    <s v="Asia Pacific"/>
    <x v="0"/>
    <x v="86"/>
    <n v="5"/>
    <x v="10"/>
    <x v="87"/>
    <s v="High"/>
  </r>
  <r>
    <n v="356"/>
    <x v="0"/>
    <x v="2"/>
    <s v="Brad Eason"/>
    <d v="2015-03-17T00:00:00"/>
    <d v="2015-03-22T00:00:00"/>
    <x v="2"/>
    <x v="2"/>
    <s v="Australia"/>
    <x v="0"/>
    <s v="Asia Pacific"/>
    <x v="0"/>
    <x v="87"/>
    <n v="14"/>
    <x v="0"/>
    <x v="88"/>
    <s v="Medium"/>
  </r>
  <r>
    <n v="377"/>
    <x v="0"/>
    <x v="2"/>
    <s v="Maureen Gastineau"/>
    <d v="2015-03-15T00:00:00"/>
    <d v="2015-03-17T00:00:00"/>
    <x v="2"/>
    <x v="2"/>
    <s v="Vietnam"/>
    <x v="10"/>
    <s v="Asia Pacific"/>
    <x v="1"/>
    <x v="88"/>
    <n v="5"/>
    <x v="12"/>
    <x v="89"/>
    <s v="High"/>
  </r>
  <r>
    <n v="165"/>
    <x v="0"/>
    <x v="2"/>
    <s v="Claire Gute"/>
    <d v="2015-03-14T00:00:00"/>
    <d v="2015-03-18T00:00:00"/>
    <x v="1"/>
    <x v="1"/>
    <s v="Australia"/>
    <x v="0"/>
    <s v="Asia Pacific"/>
    <x v="2"/>
    <x v="89"/>
    <n v="7"/>
    <x v="0"/>
    <x v="90"/>
    <s v="High"/>
  </r>
  <r>
    <n v="61"/>
    <x v="0"/>
    <x v="2"/>
    <s v="Chuck Sachs"/>
    <d v="2015-03-11T00:00:00"/>
    <d v="2015-03-13T00:00:00"/>
    <x v="2"/>
    <x v="1"/>
    <s v="Bangladesh"/>
    <x v="4"/>
    <s v="Asia Pacific"/>
    <x v="1"/>
    <x v="90"/>
    <n v="7"/>
    <x v="2"/>
    <x v="91"/>
    <s v="High"/>
  </r>
  <r>
    <n v="265"/>
    <x v="0"/>
    <x v="2"/>
    <s v="Fred Wasserman"/>
    <d v="2015-03-06T00:00:00"/>
    <d v="2015-03-08T00:00:00"/>
    <x v="0"/>
    <x v="0"/>
    <s v="France"/>
    <x v="1"/>
    <s v="Europe"/>
    <x v="1"/>
    <x v="91"/>
    <n v="3"/>
    <x v="0"/>
    <x v="92"/>
    <s v="Critical"/>
  </r>
  <r>
    <n v="772"/>
    <x v="0"/>
    <x v="2"/>
    <s v="Eugene Hildebrand"/>
    <d v="2015-03-05T00:00:00"/>
    <d v="2015-03-07T00:00:00"/>
    <x v="0"/>
    <x v="2"/>
    <s v="Turkey"/>
    <x v="12"/>
    <s v="Asia Pacific"/>
    <x v="1"/>
    <x v="92"/>
    <n v="6"/>
    <x v="13"/>
    <x v="93"/>
    <s v="High"/>
  </r>
  <r>
    <n v="489"/>
    <x v="1"/>
    <x v="2"/>
    <s v="Daniel Raglin"/>
    <d v="2014-03-30T00:00:00"/>
    <d v="2014-04-01T00:00:00"/>
    <x v="0"/>
    <x v="2"/>
    <s v="Australia"/>
    <x v="0"/>
    <s v="Asia Pacific"/>
    <x v="1"/>
    <x v="93"/>
    <n v="3"/>
    <x v="0"/>
    <x v="94"/>
    <s v="Medium"/>
  </r>
  <r>
    <n v="73"/>
    <x v="1"/>
    <x v="2"/>
    <s v="Barry Weirich"/>
    <d v="2014-03-29T00:00:00"/>
    <d v="2014-03-31T00:00:00"/>
    <x v="2"/>
    <x v="1"/>
    <s v="Democratic Republic of the Congo"/>
    <x v="14"/>
    <s v="Africa"/>
    <x v="1"/>
    <x v="94"/>
    <n v="8"/>
    <x v="2"/>
    <x v="95"/>
    <s v="High"/>
  </r>
  <r>
    <n v="111"/>
    <x v="1"/>
    <x v="2"/>
    <s v="Aaron Smayling"/>
    <d v="2014-03-29T00:00:00"/>
    <d v="2014-04-01T00:00:00"/>
    <x v="0"/>
    <x v="0"/>
    <s v="United States"/>
    <x v="8"/>
    <s v="USCA"/>
    <x v="2"/>
    <x v="95"/>
    <n v="2"/>
    <x v="2"/>
    <x v="96"/>
    <s v="Medium"/>
  </r>
  <r>
    <n v="408"/>
    <x v="1"/>
    <x v="2"/>
    <s v="Thomas Thornton"/>
    <d v="2014-03-29T00:00:00"/>
    <d v="2014-04-01T00:00:00"/>
    <x v="2"/>
    <x v="1"/>
    <s v="Guatemala"/>
    <x v="11"/>
    <s v="LATAM"/>
    <x v="1"/>
    <x v="96"/>
    <n v="7"/>
    <x v="2"/>
    <x v="97"/>
    <s v="High"/>
  </r>
  <r>
    <n v="46"/>
    <x v="1"/>
    <x v="2"/>
    <s v="Aaron Hawkins"/>
    <d v="2014-03-21T00:00:00"/>
    <d v="2014-03-26T00:00:00"/>
    <x v="2"/>
    <x v="0"/>
    <s v="United States"/>
    <x v="8"/>
    <s v="USCA"/>
    <x v="1"/>
    <x v="97"/>
    <n v="7"/>
    <x v="2"/>
    <x v="98"/>
    <s v="Medium"/>
  </r>
  <r>
    <n v="273"/>
    <x v="1"/>
    <x v="2"/>
    <s v="Christopher Conant"/>
    <d v="2014-03-20T00:00:00"/>
    <d v="2014-03-23T00:00:00"/>
    <x v="2"/>
    <x v="1"/>
    <s v="United Kingdom"/>
    <x v="3"/>
    <s v="Europe"/>
    <x v="2"/>
    <x v="98"/>
    <n v="9"/>
    <x v="2"/>
    <x v="99"/>
    <s v="High"/>
  </r>
  <r>
    <n v="660"/>
    <x v="1"/>
    <x v="2"/>
    <s v="Mark Van Huff"/>
    <d v="2014-03-19T00:00:00"/>
    <d v="2014-03-19T00:00:00"/>
    <x v="3"/>
    <x v="1"/>
    <s v="France"/>
    <x v="1"/>
    <s v="Europe"/>
    <x v="2"/>
    <x v="99"/>
    <n v="4"/>
    <x v="0"/>
    <x v="100"/>
    <s v="Critical"/>
  </r>
  <r>
    <n v="128"/>
    <x v="1"/>
    <x v="2"/>
    <s v="Adam Bellavance"/>
    <d v="2014-03-14T00:00:00"/>
    <d v="2014-03-19T00:00:00"/>
    <x v="1"/>
    <x v="2"/>
    <s v="United States"/>
    <x v="8"/>
    <s v="USCA"/>
    <x v="2"/>
    <x v="100"/>
    <n v="2"/>
    <x v="2"/>
    <x v="101"/>
    <s v="Medium"/>
  </r>
  <r>
    <n v="154"/>
    <x v="1"/>
    <x v="2"/>
    <s v="Adam Bellavance"/>
    <d v="2014-03-14T00:00:00"/>
    <d v="2014-03-19T00:00:00"/>
    <x v="1"/>
    <x v="2"/>
    <s v="United States"/>
    <x v="8"/>
    <s v="USCA"/>
    <x v="1"/>
    <x v="101"/>
    <n v="2"/>
    <x v="2"/>
    <x v="102"/>
    <s v="Medium"/>
  </r>
  <r>
    <n v="157"/>
    <x v="1"/>
    <x v="2"/>
    <s v="Adam Bellavance"/>
    <d v="2014-03-14T00:00:00"/>
    <d v="2014-03-19T00:00:00"/>
    <x v="1"/>
    <x v="2"/>
    <s v="United States"/>
    <x v="8"/>
    <s v="USCA"/>
    <x v="2"/>
    <x v="102"/>
    <n v="4"/>
    <x v="2"/>
    <x v="103"/>
    <s v="Medium"/>
  </r>
  <r>
    <n v="110"/>
    <x v="1"/>
    <x v="2"/>
    <s v="Valerie Mitchum"/>
    <d v="2014-03-13T00:00:00"/>
    <d v="2014-03-13T00:00:00"/>
    <x v="3"/>
    <x v="2"/>
    <s v="Netherlands"/>
    <x v="1"/>
    <s v="Europe"/>
    <x v="1"/>
    <x v="103"/>
    <n v="11"/>
    <x v="4"/>
    <x v="104"/>
    <s v="High"/>
  </r>
  <r>
    <n v="155"/>
    <x v="1"/>
    <x v="2"/>
    <s v="Roland Fjeld"/>
    <d v="2014-03-11T00:00:00"/>
    <d v="2014-03-15T00:00:00"/>
    <x v="1"/>
    <x v="1"/>
    <s v="Australia"/>
    <x v="0"/>
    <s v="Asia Pacific"/>
    <x v="0"/>
    <x v="104"/>
    <n v="5"/>
    <x v="0"/>
    <x v="105"/>
    <s v="High"/>
  </r>
  <r>
    <n v="47"/>
    <x v="1"/>
    <x v="2"/>
    <s v="Ellis Ballard"/>
    <d v="2014-03-08T00:00:00"/>
    <d v="2014-03-08T00:00:00"/>
    <x v="3"/>
    <x v="0"/>
    <s v="France"/>
    <x v="1"/>
    <s v="Europe"/>
    <x v="1"/>
    <x v="105"/>
    <n v="5"/>
    <x v="0"/>
    <x v="106"/>
    <s v="Critical"/>
  </r>
  <r>
    <n v="717"/>
    <x v="1"/>
    <x v="2"/>
    <s v="Ellis Ballard"/>
    <d v="2014-03-08T00:00:00"/>
    <d v="2014-03-08T00:00:00"/>
    <x v="3"/>
    <x v="0"/>
    <s v="France"/>
    <x v="1"/>
    <s v="Europe"/>
    <x v="0"/>
    <x v="106"/>
    <n v="5"/>
    <x v="1"/>
    <x v="107"/>
    <s v="Critical"/>
  </r>
  <r>
    <n v="755"/>
    <x v="1"/>
    <x v="2"/>
    <s v="Tony Sayre"/>
    <d v="2014-03-05T00:00:00"/>
    <d v="2014-03-12T00:00:00"/>
    <x v="1"/>
    <x v="1"/>
    <s v="Indonesia"/>
    <x v="10"/>
    <s v="Asia Pacific"/>
    <x v="2"/>
    <x v="107"/>
    <n v="5"/>
    <x v="10"/>
    <x v="108"/>
    <s v="Medium"/>
  </r>
  <r>
    <n v="235"/>
    <x v="2"/>
    <x v="2"/>
    <s v="Jim Radford"/>
    <d v="2013-03-30T00:00:00"/>
    <d v="2013-04-01T00:00:00"/>
    <x v="0"/>
    <x v="1"/>
    <s v="Egypt"/>
    <x v="16"/>
    <s v="Africa"/>
    <x v="0"/>
    <x v="108"/>
    <n v="2"/>
    <x v="2"/>
    <x v="109"/>
    <s v="Critical"/>
  </r>
  <r>
    <n v="719"/>
    <x v="2"/>
    <x v="2"/>
    <s v="Alan Barnes"/>
    <d v="2013-03-28T00:00:00"/>
    <d v="2013-04-02T00:00:00"/>
    <x v="1"/>
    <x v="1"/>
    <s v="United States"/>
    <x v="19"/>
    <s v="USCA"/>
    <x v="0"/>
    <x v="109"/>
    <n v="1"/>
    <x v="2"/>
    <x v="110"/>
    <s v="Medium"/>
  </r>
  <r>
    <n v="766"/>
    <x v="2"/>
    <x v="2"/>
    <s v="Alan Barnes"/>
    <d v="2013-03-28T00:00:00"/>
    <d v="2013-04-02T00:00:00"/>
    <x v="1"/>
    <x v="1"/>
    <s v="United States"/>
    <x v="19"/>
    <s v="USCA"/>
    <x v="2"/>
    <x v="110"/>
    <n v="5"/>
    <x v="2"/>
    <x v="111"/>
    <s v="Medium"/>
  </r>
  <r>
    <n v="661"/>
    <x v="2"/>
    <x v="2"/>
    <s v="Joni Wasserman"/>
    <d v="2013-03-21T00:00:00"/>
    <d v="2013-03-23T00:00:00"/>
    <x v="2"/>
    <x v="1"/>
    <s v="France"/>
    <x v="1"/>
    <s v="Europe"/>
    <x v="1"/>
    <x v="111"/>
    <n v="7"/>
    <x v="0"/>
    <x v="112"/>
    <s v="Critical"/>
  </r>
  <r>
    <n v="496"/>
    <x v="2"/>
    <x v="2"/>
    <s v="Gary McGarr"/>
    <d v="2013-03-14T00:00:00"/>
    <d v="2013-03-17T00:00:00"/>
    <x v="0"/>
    <x v="1"/>
    <s v="Netherlands"/>
    <x v="1"/>
    <s v="Europe"/>
    <x v="1"/>
    <x v="112"/>
    <n v="7"/>
    <x v="4"/>
    <x v="113"/>
    <s v="High"/>
  </r>
  <r>
    <n v="701"/>
    <x v="2"/>
    <x v="2"/>
    <s v="Darren Koutras"/>
    <d v="2013-03-06T00:00:00"/>
    <d v="2013-03-11T00:00:00"/>
    <x v="1"/>
    <x v="1"/>
    <s v="El Salvador"/>
    <x v="11"/>
    <s v="LATAM"/>
    <x v="2"/>
    <x v="113"/>
    <n v="5"/>
    <x v="2"/>
    <x v="114"/>
    <s v="High"/>
  </r>
  <r>
    <n v="296"/>
    <x v="3"/>
    <x v="2"/>
    <s v="Sue Ann Reed"/>
    <d v="2012-03-30T00:00:00"/>
    <d v="2012-04-03T00:00:00"/>
    <x v="1"/>
    <x v="1"/>
    <s v="United Kingdom"/>
    <x v="3"/>
    <s v="Europe"/>
    <x v="1"/>
    <x v="114"/>
    <n v="6"/>
    <x v="2"/>
    <x v="115"/>
    <s v="High"/>
  </r>
  <r>
    <n v="28"/>
    <x v="3"/>
    <x v="2"/>
    <s v="Eugene Barchas"/>
    <d v="2012-03-13T00:00:00"/>
    <d v="2012-03-16T00:00:00"/>
    <x v="2"/>
    <x v="1"/>
    <s v="Germany"/>
    <x v="1"/>
    <s v="Europe"/>
    <x v="2"/>
    <x v="115"/>
    <n v="6"/>
    <x v="0"/>
    <x v="116"/>
    <s v="Critical"/>
  </r>
  <r>
    <n v="629"/>
    <x v="3"/>
    <x v="2"/>
    <s v="Carlos Daly"/>
    <d v="2012-03-11T00:00:00"/>
    <d v="2012-03-16T00:00:00"/>
    <x v="1"/>
    <x v="1"/>
    <s v="China"/>
    <x v="2"/>
    <s v="Asia Pacific"/>
    <x v="1"/>
    <x v="116"/>
    <n v="7"/>
    <x v="2"/>
    <x v="117"/>
    <s v="Medium"/>
  </r>
  <r>
    <n v="525"/>
    <x v="3"/>
    <x v="2"/>
    <s v="Peter McVee"/>
    <d v="2012-03-10T00:00:00"/>
    <d v="2012-03-12T00:00:00"/>
    <x v="2"/>
    <x v="2"/>
    <s v="Iran"/>
    <x v="4"/>
    <s v="Asia Pacific"/>
    <x v="0"/>
    <x v="117"/>
    <n v="1"/>
    <x v="2"/>
    <x v="118"/>
    <s v="Critical"/>
  </r>
  <r>
    <n v="676"/>
    <x v="3"/>
    <x v="2"/>
    <s v="Bryan Mills"/>
    <d v="2012-03-09T00:00:00"/>
    <d v="2012-03-11T00:00:00"/>
    <x v="0"/>
    <x v="1"/>
    <s v="China"/>
    <x v="2"/>
    <s v="Asia Pacific"/>
    <x v="0"/>
    <x v="118"/>
    <n v="4"/>
    <x v="2"/>
    <x v="119"/>
    <s v="Critical"/>
  </r>
  <r>
    <n v="10"/>
    <x v="3"/>
    <x v="2"/>
    <s v="Aaron Bergman"/>
    <d v="2012-03-06T00:00:00"/>
    <d v="2012-03-07T00:00:00"/>
    <x v="0"/>
    <x v="1"/>
    <s v="United States"/>
    <x v="19"/>
    <s v="USCA"/>
    <x v="1"/>
    <x v="119"/>
    <n v="1"/>
    <x v="5"/>
    <x v="120"/>
    <s v="High"/>
  </r>
  <r>
    <n v="11"/>
    <x v="3"/>
    <x v="2"/>
    <s v="Aaron Bergman"/>
    <d v="2012-03-06T00:00:00"/>
    <d v="2012-03-07T00:00:00"/>
    <x v="0"/>
    <x v="1"/>
    <s v="United States"/>
    <x v="19"/>
    <s v="USCA"/>
    <x v="2"/>
    <x v="120"/>
    <n v="3"/>
    <x v="2"/>
    <x v="121"/>
    <s v="High"/>
  </r>
  <r>
    <n v="22"/>
    <x v="3"/>
    <x v="2"/>
    <s v="Aaron Bergman"/>
    <d v="2012-03-06T00:00:00"/>
    <d v="2012-03-07T00:00:00"/>
    <x v="0"/>
    <x v="1"/>
    <s v="United States"/>
    <x v="19"/>
    <s v="USCA"/>
    <x v="2"/>
    <x v="121"/>
    <n v="3"/>
    <x v="2"/>
    <x v="122"/>
    <s v="High"/>
  </r>
  <r>
    <n v="664"/>
    <x v="3"/>
    <x v="2"/>
    <s v="Aimee Bixby"/>
    <d v="2012-03-04T00:00:00"/>
    <d v="2012-03-07T00:00:00"/>
    <x v="2"/>
    <x v="1"/>
    <s v="United States"/>
    <x v="17"/>
    <s v="USCA"/>
    <x v="0"/>
    <x v="122"/>
    <n v="3"/>
    <x v="2"/>
    <x v="123"/>
    <s v="Medium"/>
  </r>
  <r>
    <n v="665"/>
    <x v="3"/>
    <x v="2"/>
    <s v="Aimee Bixby"/>
    <d v="2012-03-04T00:00:00"/>
    <d v="2012-03-07T00:00:00"/>
    <x v="2"/>
    <x v="1"/>
    <s v="United States"/>
    <x v="17"/>
    <s v="USCA"/>
    <x v="2"/>
    <x v="123"/>
    <n v="2"/>
    <x v="2"/>
    <x v="124"/>
    <s v="Medium"/>
  </r>
  <r>
    <n v="666"/>
    <x v="3"/>
    <x v="2"/>
    <s v="Aimee Bixby"/>
    <d v="2012-03-04T00:00:00"/>
    <d v="2012-03-07T00:00:00"/>
    <x v="2"/>
    <x v="1"/>
    <s v="United States"/>
    <x v="17"/>
    <s v="USCA"/>
    <x v="2"/>
    <x v="124"/>
    <n v="3"/>
    <x v="2"/>
    <x v="125"/>
    <s v="Medium"/>
  </r>
  <r>
    <n v="673"/>
    <x v="3"/>
    <x v="2"/>
    <s v="Aimee Bixby"/>
    <d v="2012-03-04T00:00:00"/>
    <d v="2012-03-07T00:00:00"/>
    <x v="2"/>
    <x v="1"/>
    <s v="United States"/>
    <x v="17"/>
    <s v="USCA"/>
    <x v="2"/>
    <x v="125"/>
    <n v="6"/>
    <x v="5"/>
    <x v="126"/>
    <s v="Medium"/>
  </r>
  <r>
    <n v="699"/>
    <x v="3"/>
    <x v="2"/>
    <s v="Aimee Bixby"/>
    <d v="2012-03-04T00:00:00"/>
    <d v="2012-03-07T00:00:00"/>
    <x v="2"/>
    <x v="1"/>
    <s v="United States"/>
    <x v="17"/>
    <s v="USCA"/>
    <x v="2"/>
    <x v="126"/>
    <n v="2"/>
    <x v="2"/>
    <x v="127"/>
    <s v="Medium"/>
  </r>
  <r>
    <n v="468"/>
    <x v="3"/>
    <x v="2"/>
    <s v="Scot Coram"/>
    <d v="2012-03-02T00:00:00"/>
    <d v="2012-03-04T00:00:00"/>
    <x v="2"/>
    <x v="0"/>
    <s v="Albania"/>
    <x v="6"/>
    <s v="Europe"/>
    <x v="0"/>
    <x v="127"/>
    <n v="10"/>
    <x v="2"/>
    <x v="128"/>
    <s v="High"/>
  </r>
  <r>
    <n v="333"/>
    <x v="0"/>
    <x v="3"/>
    <s v="Bryan Spruell"/>
    <d v="2015-04-30T00:00:00"/>
    <d v="2015-05-04T00:00:00"/>
    <x v="1"/>
    <x v="2"/>
    <s v="Indonesia"/>
    <x v="10"/>
    <s v="Asia Pacific"/>
    <x v="2"/>
    <x v="128"/>
    <n v="10"/>
    <x v="10"/>
    <x v="129"/>
    <s v="Medium"/>
  </r>
  <r>
    <n v="579"/>
    <x v="0"/>
    <x v="3"/>
    <s v="Charles Crestani"/>
    <d v="2015-04-24T00:00:00"/>
    <d v="2015-04-27T00:00:00"/>
    <x v="2"/>
    <x v="1"/>
    <s v="Germany"/>
    <x v="1"/>
    <s v="Europe"/>
    <x v="0"/>
    <x v="129"/>
    <n v="9"/>
    <x v="2"/>
    <x v="130"/>
    <s v="Medium"/>
  </r>
  <r>
    <n v="313"/>
    <x v="0"/>
    <x v="3"/>
    <s v="Filia McAdams"/>
    <d v="2015-04-21T00:00:00"/>
    <d v="2015-04-23T00:00:00"/>
    <x v="2"/>
    <x v="0"/>
    <s v="Guatemala"/>
    <x v="11"/>
    <s v="LATAM"/>
    <x v="0"/>
    <x v="130"/>
    <n v="5"/>
    <x v="11"/>
    <x v="131"/>
    <s v="Critical"/>
  </r>
  <r>
    <n v="263"/>
    <x v="0"/>
    <x v="3"/>
    <s v="Helen Andreada"/>
    <d v="2015-04-17T00:00:00"/>
    <d v="2015-04-17T00:00:00"/>
    <x v="3"/>
    <x v="1"/>
    <s v="China"/>
    <x v="2"/>
    <s v="Asia Pacific"/>
    <x v="0"/>
    <x v="131"/>
    <n v="2"/>
    <x v="2"/>
    <x v="132"/>
    <s v="Critical"/>
  </r>
  <r>
    <n v="716"/>
    <x v="0"/>
    <x v="3"/>
    <s v="Andrew Allen"/>
    <d v="2015-04-17T00:00:00"/>
    <d v="2015-04-20T00:00:00"/>
    <x v="2"/>
    <x v="1"/>
    <s v="Cuba"/>
    <x v="20"/>
    <s v="LATAM"/>
    <x v="2"/>
    <x v="132"/>
    <n v="5"/>
    <x v="2"/>
    <x v="133"/>
    <s v="Medium"/>
  </r>
  <r>
    <n v="208"/>
    <x v="0"/>
    <x v="3"/>
    <s v="Adam Hart"/>
    <d v="2015-04-16T00:00:00"/>
    <d v="2015-04-19T00:00:00"/>
    <x v="0"/>
    <x v="0"/>
    <s v="United States"/>
    <x v="19"/>
    <s v="USCA"/>
    <x v="1"/>
    <x v="133"/>
    <n v="5"/>
    <x v="2"/>
    <x v="134"/>
    <s v="Medium"/>
  </r>
  <r>
    <n v="369"/>
    <x v="0"/>
    <x v="3"/>
    <s v="Stewart Visinsky"/>
    <d v="2015-04-16T00:00:00"/>
    <d v="2015-04-18T00:00:00"/>
    <x v="2"/>
    <x v="1"/>
    <s v="Indonesia"/>
    <x v="10"/>
    <s v="Asia Pacific"/>
    <x v="2"/>
    <x v="134"/>
    <n v="11"/>
    <x v="10"/>
    <x v="135"/>
    <s v="High"/>
  </r>
  <r>
    <n v="538"/>
    <x v="0"/>
    <x v="3"/>
    <s v="Brad Norvell"/>
    <d v="2015-04-16T00:00:00"/>
    <d v="2015-04-16T00:00:00"/>
    <x v="3"/>
    <x v="0"/>
    <s v="United Kingdom"/>
    <x v="3"/>
    <s v="Europe"/>
    <x v="1"/>
    <x v="135"/>
    <n v="5"/>
    <x v="2"/>
    <x v="136"/>
    <s v="Critical"/>
  </r>
  <r>
    <n v="444"/>
    <x v="0"/>
    <x v="3"/>
    <s v="Maureen Gastineau"/>
    <d v="2015-04-15T00:00:00"/>
    <d v="2015-04-18T00:00:00"/>
    <x v="0"/>
    <x v="2"/>
    <s v="Iran"/>
    <x v="4"/>
    <s v="Asia Pacific"/>
    <x v="1"/>
    <x v="136"/>
    <n v="2"/>
    <x v="2"/>
    <x v="137"/>
    <s v="Critical"/>
  </r>
  <r>
    <n v="457"/>
    <x v="0"/>
    <x v="3"/>
    <s v="Paul Stevenson"/>
    <d v="2015-04-15T00:00:00"/>
    <d v="2015-04-17T00:00:00"/>
    <x v="0"/>
    <x v="2"/>
    <s v="Colombia"/>
    <x v="7"/>
    <s v="LATAM"/>
    <x v="2"/>
    <x v="137"/>
    <n v="5"/>
    <x v="2"/>
    <x v="138"/>
    <s v="Critical"/>
  </r>
  <r>
    <n v="736"/>
    <x v="0"/>
    <x v="3"/>
    <s v="Alan Barnes"/>
    <d v="2015-04-15T00:00:00"/>
    <d v="2015-04-18T00:00:00"/>
    <x v="0"/>
    <x v="1"/>
    <s v="United States"/>
    <x v="17"/>
    <s v="USCA"/>
    <x v="2"/>
    <x v="138"/>
    <n v="3"/>
    <x v="5"/>
    <x v="139"/>
    <s v="Medium"/>
  </r>
  <r>
    <n v="793"/>
    <x v="0"/>
    <x v="3"/>
    <s v="Alan Barnes"/>
    <d v="2015-04-15T00:00:00"/>
    <d v="2015-04-18T00:00:00"/>
    <x v="0"/>
    <x v="1"/>
    <s v="United States"/>
    <x v="17"/>
    <s v="USCA"/>
    <x v="2"/>
    <x v="139"/>
    <n v="3"/>
    <x v="5"/>
    <x v="140"/>
    <s v="Medium"/>
  </r>
  <r>
    <n v="797"/>
    <x v="0"/>
    <x v="3"/>
    <s v="Alan Barnes"/>
    <d v="2015-04-15T00:00:00"/>
    <d v="2015-04-18T00:00:00"/>
    <x v="0"/>
    <x v="1"/>
    <s v="United States"/>
    <x v="17"/>
    <s v="USCA"/>
    <x v="2"/>
    <x v="140"/>
    <n v="3"/>
    <x v="5"/>
    <x v="141"/>
    <s v="Medium"/>
  </r>
  <r>
    <n v="292"/>
    <x v="0"/>
    <x v="3"/>
    <s v="Jane Waco"/>
    <d v="2015-04-14T00:00:00"/>
    <d v="2015-04-17T00:00:00"/>
    <x v="2"/>
    <x v="0"/>
    <s v="Senegal"/>
    <x v="21"/>
    <s v="Africa"/>
    <x v="0"/>
    <x v="141"/>
    <n v="6"/>
    <x v="2"/>
    <x v="142"/>
    <s v="Medium"/>
  </r>
  <r>
    <n v="731"/>
    <x v="0"/>
    <x v="3"/>
    <s v="Mitch Webber"/>
    <d v="2015-04-11T00:00:00"/>
    <d v="2015-04-17T00:00:00"/>
    <x v="1"/>
    <x v="1"/>
    <s v="Saudi Arabia"/>
    <x v="12"/>
    <s v="Asia Pacific"/>
    <x v="0"/>
    <x v="36"/>
    <n v="2"/>
    <x v="2"/>
    <x v="36"/>
    <s v="Low"/>
  </r>
  <r>
    <n v="158"/>
    <x v="0"/>
    <x v="3"/>
    <s v="Dario Medina"/>
    <d v="2015-04-09T00:00:00"/>
    <d v="2015-04-13T00:00:00"/>
    <x v="1"/>
    <x v="0"/>
    <s v="Guatemala"/>
    <x v="11"/>
    <s v="LATAM"/>
    <x v="1"/>
    <x v="142"/>
    <n v="13"/>
    <x v="5"/>
    <x v="143"/>
    <s v="High"/>
  </r>
  <r>
    <n v="350"/>
    <x v="0"/>
    <x v="3"/>
    <s v="Art Foster"/>
    <d v="2015-04-09T00:00:00"/>
    <d v="2015-04-12T00:00:00"/>
    <x v="0"/>
    <x v="1"/>
    <s v="France"/>
    <x v="1"/>
    <s v="Europe"/>
    <x v="2"/>
    <x v="143"/>
    <n v="7"/>
    <x v="0"/>
    <x v="144"/>
    <s v="Critical"/>
  </r>
  <r>
    <n v="565"/>
    <x v="0"/>
    <x v="3"/>
    <s v="Adrian Hane"/>
    <d v="2015-04-09T00:00:00"/>
    <d v="2015-04-13T00:00:00"/>
    <x v="1"/>
    <x v="2"/>
    <s v="United States"/>
    <x v="19"/>
    <s v="USCA"/>
    <x v="2"/>
    <x v="144"/>
    <n v="4"/>
    <x v="2"/>
    <x v="145"/>
    <s v="High"/>
  </r>
  <r>
    <n v="572"/>
    <x v="0"/>
    <x v="3"/>
    <s v="Adrian Hane"/>
    <d v="2015-04-09T00:00:00"/>
    <d v="2015-04-13T00:00:00"/>
    <x v="1"/>
    <x v="2"/>
    <s v="United States"/>
    <x v="19"/>
    <s v="USCA"/>
    <x v="2"/>
    <x v="145"/>
    <n v="5"/>
    <x v="2"/>
    <x v="146"/>
    <s v="High"/>
  </r>
  <r>
    <n v="213"/>
    <x v="0"/>
    <x v="3"/>
    <s v="Adam Hart"/>
    <d v="2015-04-07T00:00:00"/>
    <d v="2015-04-12T00:00:00"/>
    <x v="1"/>
    <x v="0"/>
    <s v="Canada"/>
    <x v="13"/>
    <s v="USCA"/>
    <x v="2"/>
    <x v="146"/>
    <n v="1"/>
    <x v="2"/>
    <x v="147"/>
    <s v="High"/>
  </r>
  <r>
    <n v="783"/>
    <x v="0"/>
    <x v="3"/>
    <s v="Jane Waco"/>
    <d v="2015-04-07T00:00:00"/>
    <d v="2015-04-12T00:00:00"/>
    <x v="1"/>
    <x v="0"/>
    <s v="India"/>
    <x v="4"/>
    <s v="Asia Pacific"/>
    <x v="0"/>
    <x v="147"/>
    <n v="5"/>
    <x v="2"/>
    <x v="148"/>
    <s v="High"/>
  </r>
  <r>
    <n v="176"/>
    <x v="0"/>
    <x v="3"/>
    <s v="Yoseph Carroll"/>
    <d v="2015-04-03T00:00:00"/>
    <d v="2015-04-05T00:00:00"/>
    <x v="0"/>
    <x v="0"/>
    <s v="United Kingdom"/>
    <x v="3"/>
    <s v="Europe"/>
    <x v="1"/>
    <x v="148"/>
    <n v="7"/>
    <x v="0"/>
    <x v="149"/>
    <s v="High"/>
  </r>
  <r>
    <n v="323"/>
    <x v="0"/>
    <x v="3"/>
    <s v="Adam Shillingsburg"/>
    <d v="2015-04-02T00:00:00"/>
    <d v="2015-04-05T00:00:00"/>
    <x v="2"/>
    <x v="1"/>
    <s v="United States"/>
    <x v="9"/>
    <s v="USCA"/>
    <x v="2"/>
    <x v="149"/>
    <n v="6"/>
    <x v="2"/>
    <x v="150"/>
    <s v="High"/>
  </r>
  <r>
    <n v="338"/>
    <x v="0"/>
    <x v="3"/>
    <s v="Adam Shillingsburg"/>
    <d v="2015-04-02T00:00:00"/>
    <d v="2015-04-05T00:00:00"/>
    <x v="2"/>
    <x v="1"/>
    <s v="United States"/>
    <x v="9"/>
    <s v="USCA"/>
    <x v="2"/>
    <x v="150"/>
    <n v="5"/>
    <x v="2"/>
    <x v="151"/>
    <s v="High"/>
  </r>
  <r>
    <n v="600"/>
    <x v="1"/>
    <x v="3"/>
    <s v="Lindsay Williams"/>
    <d v="2014-04-30T00:00:00"/>
    <d v="2014-05-03T00:00:00"/>
    <x v="0"/>
    <x v="0"/>
    <s v="France"/>
    <x v="1"/>
    <s v="Europe"/>
    <x v="0"/>
    <x v="151"/>
    <n v="9"/>
    <x v="1"/>
    <x v="152"/>
    <s v="Medium"/>
  </r>
  <r>
    <n v="454"/>
    <x v="1"/>
    <x v="3"/>
    <s v="Jennifer Braxton"/>
    <d v="2014-04-29T00:00:00"/>
    <d v="2014-04-30T00:00:00"/>
    <x v="0"/>
    <x v="0"/>
    <s v="South Africa"/>
    <x v="18"/>
    <s v="Africa"/>
    <x v="1"/>
    <x v="152"/>
    <n v="2"/>
    <x v="2"/>
    <x v="153"/>
    <s v="Critical"/>
  </r>
  <r>
    <n v="108"/>
    <x v="1"/>
    <x v="3"/>
    <s v="Adam Bellavance"/>
    <d v="2014-04-26T00:00:00"/>
    <d v="2014-04-28T00:00:00"/>
    <x v="0"/>
    <x v="2"/>
    <s v="Colombia"/>
    <x v="7"/>
    <s v="LATAM"/>
    <x v="1"/>
    <x v="153"/>
    <n v="9"/>
    <x v="2"/>
    <x v="154"/>
    <s v="High"/>
  </r>
  <r>
    <n v="114"/>
    <x v="1"/>
    <x v="3"/>
    <s v="Lena Creighton"/>
    <d v="2014-04-18T00:00:00"/>
    <d v="2014-04-19T00:00:00"/>
    <x v="0"/>
    <x v="1"/>
    <s v="Australia"/>
    <x v="0"/>
    <s v="Asia Pacific"/>
    <x v="0"/>
    <x v="154"/>
    <n v="5"/>
    <x v="0"/>
    <x v="155"/>
    <s v="Critical"/>
  </r>
  <r>
    <n v="671"/>
    <x v="1"/>
    <x v="3"/>
    <s v="Alan Hwang"/>
    <d v="2014-04-16T00:00:00"/>
    <d v="2014-04-19T00:00:00"/>
    <x v="0"/>
    <x v="1"/>
    <s v="Brazil"/>
    <x v="7"/>
    <s v="LATAM"/>
    <x v="2"/>
    <x v="155"/>
    <n v="4"/>
    <x v="2"/>
    <x v="156"/>
    <s v="High"/>
  </r>
  <r>
    <n v="422"/>
    <x v="1"/>
    <x v="3"/>
    <s v="Neil Französisch"/>
    <d v="2014-04-12T00:00:00"/>
    <d v="2014-04-14T00:00:00"/>
    <x v="0"/>
    <x v="2"/>
    <s v="China"/>
    <x v="2"/>
    <s v="Asia Pacific"/>
    <x v="2"/>
    <x v="156"/>
    <n v="3"/>
    <x v="2"/>
    <x v="157"/>
    <s v="Critical"/>
  </r>
  <r>
    <n v="585"/>
    <x v="1"/>
    <x v="3"/>
    <s v="Brian Stugart"/>
    <d v="2014-04-05T00:00:00"/>
    <d v="2014-04-08T00:00:00"/>
    <x v="0"/>
    <x v="1"/>
    <s v="France"/>
    <x v="1"/>
    <s v="Europe"/>
    <x v="0"/>
    <x v="157"/>
    <n v="3"/>
    <x v="1"/>
    <x v="158"/>
    <s v="Medium"/>
  </r>
  <r>
    <n v="785"/>
    <x v="2"/>
    <x v="3"/>
    <s v="Cari MacIntyre"/>
    <d v="2013-04-25T00:00:00"/>
    <d v="2013-04-30T00:00:00"/>
    <x v="1"/>
    <x v="0"/>
    <s v="South Africa"/>
    <x v="18"/>
    <s v="Africa"/>
    <x v="1"/>
    <x v="158"/>
    <n v="6"/>
    <x v="2"/>
    <x v="159"/>
    <s v="Medium"/>
  </r>
  <r>
    <n v="416"/>
    <x v="2"/>
    <x v="3"/>
    <s v="David Kendrick"/>
    <d v="2013-04-22T00:00:00"/>
    <d v="2013-04-26T00:00:00"/>
    <x v="1"/>
    <x v="0"/>
    <s v="Germany"/>
    <x v="1"/>
    <s v="Europe"/>
    <x v="0"/>
    <x v="159"/>
    <n v="14"/>
    <x v="0"/>
    <x v="160"/>
    <s v="Medium"/>
  </r>
  <r>
    <n v="12"/>
    <x v="2"/>
    <x v="3"/>
    <s v="Anthony Jacobs"/>
    <d v="2013-04-19T00:00:00"/>
    <d v="2013-04-22T00:00:00"/>
    <x v="0"/>
    <x v="0"/>
    <s v="Afghanistan"/>
    <x v="4"/>
    <s v="Asia Pacific"/>
    <x v="1"/>
    <x v="160"/>
    <n v="5"/>
    <x v="2"/>
    <x v="161"/>
    <s v="High"/>
  </r>
  <r>
    <n v="787"/>
    <x v="2"/>
    <x v="3"/>
    <s v="Meg O'Connel"/>
    <d v="2013-04-18T00:00:00"/>
    <d v="2013-04-21T00:00:00"/>
    <x v="2"/>
    <x v="2"/>
    <s v="Guatemala"/>
    <x v="11"/>
    <s v="LATAM"/>
    <x v="0"/>
    <x v="161"/>
    <n v="12"/>
    <x v="2"/>
    <x v="162"/>
    <s v="Medium"/>
  </r>
  <r>
    <n v="8"/>
    <x v="2"/>
    <x v="3"/>
    <s v="Mick Brown"/>
    <d v="2013-04-14T00:00:00"/>
    <d v="2013-04-18T00:00:00"/>
    <x v="1"/>
    <x v="1"/>
    <s v="New Zealand"/>
    <x v="0"/>
    <s v="Asia Pacific"/>
    <x v="1"/>
    <x v="162"/>
    <n v="6"/>
    <x v="2"/>
    <x v="163"/>
    <s v="High"/>
  </r>
  <r>
    <n v="570"/>
    <x v="2"/>
    <x v="3"/>
    <s v="Laurel Workman"/>
    <d v="2013-04-12T00:00:00"/>
    <d v="2013-04-14T00:00:00"/>
    <x v="2"/>
    <x v="0"/>
    <s v="India"/>
    <x v="4"/>
    <s v="Asia Pacific"/>
    <x v="0"/>
    <x v="163"/>
    <n v="2"/>
    <x v="2"/>
    <x v="164"/>
    <s v="Critical"/>
  </r>
  <r>
    <n v="112"/>
    <x v="2"/>
    <x v="3"/>
    <s v="Don Miller"/>
    <d v="2013-04-05T00:00:00"/>
    <d v="2013-04-05T00:00:00"/>
    <x v="3"/>
    <x v="0"/>
    <s v="Germany"/>
    <x v="1"/>
    <s v="Europe"/>
    <x v="0"/>
    <x v="164"/>
    <n v="9"/>
    <x v="4"/>
    <x v="165"/>
    <s v="High"/>
  </r>
  <r>
    <n v="253"/>
    <x v="3"/>
    <x v="3"/>
    <s v="Cynthia Voltz"/>
    <d v="2012-04-26T00:00:00"/>
    <d v="2012-04-29T00:00:00"/>
    <x v="0"/>
    <x v="0"/>
    <s v="Lesotho"/>
    <x v="18"/>
    <s v="Africa"/>
    <x v="0"/>
    <x v="165"/>
    <n v="4"/>
    <x v="2"/>
    <x v="166"/>
    <s v="High"/>
  </r>
  <r>
    <n v="29"/>
    <x v="3"/>
    <x v="3"/>
    <s v="Aaron Hawkins"/>
    <d v="2012-04-21T00:00:00"/>
    <d v="2012-04-23T00:00:00"/>
    <x v="2"/>
    <x v="0"/>
    <s v="United States"/>
    <x v="17"/>
    <s v="USCA"/>
    <x v="2"/>
    <x v="166"/>
    <n v="8"/>
    <x v="2"/>
    <x v="167"/>
    <s v="Critical"/>
  </r>
  <r>
    <n v="57"/>
    <x v="3"/>
    <x v="3"/>
    <s v="Aaron Hawkins"/>
    <d v="2012-04-21T00:00:00"/>
    <d v="2012-04-23T00:00:00"/>
    <x v="2"/>
    <x v="0"/>
    <s v="United States"/>
    <x v="17"/>
    <s v="USCA"/>
    <x v="2"/>
    <x v="167"/>
    <n v="3"/>
    <x v="5"/>
    <x v="168"/>
    <s v="Critical"/>
  </r>
  <r>
    <n v="418"/>
    <x v="3"/>
    <x v="3"/>
    <s v="Penelope Sewall"/>
    <d v="2012-04-15T00:00:00"/>
    <d v="2012-04-16T00:00:00"/>
    <x v="0"/>
    <x v="2"/>
    <s v="China"/>
    <x v="2"/>
    <s v="Asia Pacific"/>
    <x v="1"/>
    <x v="168"/>
    <n v="6"/>
    <x v="2"/>
    <x v="169"/>
    <s v="High"/>
  </r>
  <r>
    <n v="649"/>
    <x v="3"/>
    <x v="3"/>
    <s v="Vivek Sundaresam"/>
    <d v="2012-04-07T00:00:00"/>
    <d v="2012-04-12T00:00:00"/>
    <x v="1"/>
    <x v="1"/>
    <s v="Australia"/>
    <x v="0"/>
    <s v="Asia Pacific"/>
    <x v="2"/>
    <x v="169"/>
    <n v="4"/>
    <x v="0"/>
    <x v="170"/>
    <s v="High"/>
  </r>
  <r>
    <n v="336"/>
    <x v="3"/>
    <x v="3"/>
    <s v="Pauline Chand"/>
    <d v="2012-04-05T00:00:00"/>
    <d v="2012-04-07T00:00:00"/>
    <x v="0"/>
    <x v="2"/>
    <s v="Spain"/>
    <x v="6"/>
    <s v="Europe"/>
    <x v="2"/>
    <x v="170"/>
    <n v="8"/>
    <x v="0"/>
    <x v="171"/>
    <s v="High"/>
  </r>
  <r>
    <n v="368"/>
    <x v="0"/>
    <x v="4"/>
    <s v="Adrian Barton"/>
    <d v="2015-05-29T00:00:00"/>
    <d v="2015-06-05T00:00:00"/>
    <x v="1"/>
    <x v="1"/>
    <s v="Australia"/>
    <x v="0"/>
    <s v="Asia Pacific"/>
    <x v="0"/>
    <x v="171"/>
    <n v="5"/>
    <x v="0"/>
    <x v="172"/>
    <s v="Low"/>
  </r>
  <r>
    <n v="493"/>
    <x v="0"/>
    <x v="4"/>
    <s v="Frank Gastineau"/>
    <d v="2015-05-29T00:00:00"/>
    <d v="2015-05-31T00:00:00"/>
    <x v="2"/>
    <x v="2"/>
    <s v="France"/>
    <x v="1"/>
    <s v="Europe"/>
    <x v="2"/>
    <x v="172"/>
    <n v="5"/>
    <x v="0"/>
    <x v="173"/>
    <s v="Critical"/>
  </r>
  <r>
    <n v="795"/>
    <x v="0"/>
    <x v="4"/>
    <s v="Delfina Latchford"/>
    <d v="2015-05-29T00:00:00"/>
    <d v="2015-06-01T00:00:00"/>
    <x v="2"/>
    <x v="1"/>
    <s v="United Kingdom"/>
    <x v="3"/>
    <s v="Europe"/>
    <x v="1"/>
    <x v="173"/>
    <n v="3"/>
    <x v="0"/>
    <x v="174"/>
    <s v="Critical"/>
  </r>
  <r>
    <n v="695"/>
    <x v="0"/>
    <x v="4"/>
    <s v="Daniel Raglin"/>
    <d v="2015-05-28T00:00:00"/>
    <d v="2015-06-01T00:00:00"/>
    <x v="1"/>
    <x v="2"/>
    <s v="India"/>
    <x v="4"/>
    <s v="Asia Pacific"/>
    <x v="1"/>
    <x v="174"/>
    <n v="3"/>
    <x v="2"/>
    <x v="175"/>
    <s v="High"/>
  </r>
  <r>
    <n v="662"/>
    <x v="0"/>
    <x v="4"/>
    <s v="Laura Armstrong"/>
    <d v="2015-05-24T00:00:00"/>
    <d v="2015-05-29T00:00:00"/>
    <x v="2"/>
    <x v="0"/>
    <s v="China"/>
    <x v="2"/>
    <s v="Asia Pacific"/>
    <x v="1"/>
    <x v="175"/>
    <n v="4"/>
    <x v="2"/>
    <x v="176"/>
    <s v="Medium"/>
  </r>
  <r>
    <n v="215"/>
    <x v="0"/>
    <x v="4"/>
    <s v="Denise Monton"/>
    <d v="2015-05-22T00:00:00"/>
    <d v="2015-05-25T00:00:00"/>
    <x v="2"/>
    <x v="0"/>
    <s v="India"/>
    <x v="4"/>
    <s v="Asia Pacific"/>
    <x v="2"/>
    <x v="176"/>
    <n v="9"/>
    <x v="2"/>
    <x v="177"/>
    <s v="Critical"/>
  </r>
  <r>
    <n v="233"/>
    <x v="0"/>
    <x v="4"/>
    <s v="Adam Hart"/>
    <d v="2015-05-20T00:00:00"/>
    <d v="2015-05-25T00:00:00"/>
    <x v="2"/>
    <x v="0"/>
    <s v="United States"/>
    <x v="8"/>
    <s v="USCA"/>
    <x v="1"/>
    <x v="177"/>
    <n v="3"/>
    <x v="5"/>
    <x v="178"/>
    <s v="Medium"/>
  </r>
  <r>
    <n v="282"/>
    <x v="0"/>
    <x v="4"/>
    <s v="Adam Hart"/>
    <d v="2015-05-20T00:00:00"/>
    <d v="2015-05-25T00:00:00"/>
    <x v="2"/>
    <x v="0"/>
    <s v="United States"/>
    <x v="8"/>
    <s v="USCA"/>
    <x v="2"/>
    <x v="178"/>
    <n v="7"/>
    <x v="5"/>
    <x v="179"/>
    <s v="Medium"/>
  </r>
  <r>
    <n v="435"/>
    <x v="0"/>
    <x v="4"/>
    <s v="Adrian Barton"/>
    <d v="2015-05-19T00:00:00"/>
    <d v="2015-05-21T00:00:00"/>
    <x v="0"/>
    <x v="1"/>
    <s v="United States"/>
    <x v="19"/>
    <s v="USCA"/>
    <x v="0"/>
    <x v="179"/>
    <n v="2"/>
    <x v="5"/>
    <x v="180"/>
    <s v="Medium"/>
  </r>
  <r>
    <n v="453"/>
    <x v="0"/>
    <x v="4"/>
    <s v="Nat Carroll"/>
    <d v="2015-05-19T00:00:00"/>
    <d v="2015-05-21T00:00:00"/>
    <x v="2"/>
    <x v="1"/>
    <s v="Liberia"/>
    <x v="21"/>
    <s v="Africa"/>
    <x v="0"/>
    <x v="180"/>
    <n v="4"/>
    <x v="2"/>
    <x v="181"/>
    <s v="Critical"/>
  </r>
  <r>
    <n v="76"/>
    <x v="0"/>
    <x v="4"/>
    <s v="John Huston"/>
    <d v="2015-05-16T00:00:00"/>
    <d v="2015-05-18T00:00:00"/>
    <x v="2"/>
    <x v="1"/>
    <s v="Australia"/>
    <x v="0"/>
    <s v="Asia Pacific"/>
    <x v="0"/>
    <x v="181"/>
    <n v="5"/>
    <x v="0"/>
    <x v="182"/>
    <s v="Critical"/>
  </r>
  <r>
    <n v="294"/>
    <x v="0"/>
    <x v="4"/>
    <s v="Russell D'Ascenzo"/>
    <d v="2015-05-16T00:00:00"/>
    <d v="2015-05-18T00:00:00"/>
    <x v="2"/>
    <x v="1"/>
    <s v="New Zealand"/>
    <x v="0"/>
    <s v="Asia Pacific"/>
    <x v="2"/>
    <x v="182"/>
    <n v="6"/>
    <x v="14"/>
    <x v="183"/>
    <s v="High"/>
  </r>
  <r>
    <n v="360"/>
    <x v="0"/>
    <x v="4"/>
    <s v="Valerie Mitchum"/>
    <d v="2015-05-16T00:00:00"/>
    <d v="2015-05-19T00:00:00"/>
    <x v="0"/>
    <x v="2"/>
    <s v="France"/>
    <x v="1"/>
    <s v="Europe"/>
    <x v="1"/>
    <x v="183"/>
    <n v="9"/>
    <x v="0"/>
    <x v="184"/>
    <s v="High"/>
  </r>
  <r>
    <n v="464"/>
    <x v="0"/>
    <x v="4"/>
    <s v="Adam Hart"/>
    <d v="2015-05-15T00:00:00"/>
    <d v="2015-05-19T00:00:00"/>
    <x v="1"/>
    <x v="0"/>
    <s v="Mexico"/>
    <x v="11"/>
    <s v="LATAM"/>
    <x v="2"/>
    <x v="184"/>
    <n v="6"/>
    <x v="2"/>
    <x v="185"/>
    <s v="High"/>
  </r>
  <r>
    <n v="497"/>
    <x v="0"/>
    <x v="4"/>
    <s v="Adrian Barton"/>
    <d v="2015-05-15T00:00:00"/>
    <d v="2015-05-15T00:00:00"/>
    <x v="3"/>
    <x v="1"/>
    <s v="Canada"/>
    <x v="13"/>
    <s v="USCA"/>
    <x v="2"/>
    <x v="185"/>
    <n v="2"/>
    <x v="2"/>
    <x v="186"/>
    <s v="High"/>
  </r>
  <r>
    <n v="549"/>
    <x v="0"/>
    <x v="4"/>
    <s v="Adrian Barton"/>
    <d v="2015-05-15T00:00:00"/>
    <d v="2015-05-15T00:00:00"/>
    <x v="3"/>
    <x v="1"/>
    <s v="Canada"/>
    <x v="13"/>
    <s v="USCA"/>
    <x v="2"/>
    <x v="186"/>
    <n v="2"/>
    <x v="2"/>
    <x v="187"/>
    <s v="High"/>
  </r>
  <r>
    <n v="510"/>
    <x v="0"/>
    <x v="4"/>
    <s v="John Murray"/>
    <d v="2015-05-13T00:00:00"/>
    <d v="2015-05-17T00:00:00"/>
    <x v="1"/>
    <x v="1"/>
    <s v="Mexico"/>
    <x v="11"/>
    <s v="LATAM"/>
    <x v="1"/>
    <x v="187"/>
    <n v="7"/>
    <x v="5"/>
    <x v="188"/>
    <s v="High"/>
  </r>
  <r>
    <n v="478"/>
    <x v="0"/>
    <x v="4"/>
    <s v="Larry Tron"/>
    <d v="2015-05-09T00:00:00"/>
    <d v="2015-05-15T00:00:00"/>
    <x v="1"/>
    <x v="1"/>
    <s v="India"/>
    <x v="4"/>
    <s v="Asia Pacific"/>
    <x v="1"/>
    <x v="188"/>
    <n v="5"/>
    <x v="2"/>
    <x v="189"/>
    <s v="Low"/>
  </r>
  <r>
    <n v="148"/>
    <x v="0"/>
    <x v="4"/>
    <s v="Adam Bellavance"/>
    <d v="2015-05-08T00:00:00"/>
    <d v="2015-05-13T00:00:00"/>
    <x v="1"/>
    <x v="2"/>
    <s v="United States"/>
    <x v="19"/>
    <s v="USCA"/>
    <x v="0"/>
    <x v="189"/>
    <n v="1"/>
    <x v="2"/>
    <x v="190"/>
    <s v="Medium"/>
  </r>
  <r>
    <n v="762"/>
    <x v="0"/>
    <x v="4"/>
    <s v="Jennifer Ferguson"/>
    <d v="2015-05-08T00:00:00"/>
    <d v="2015-05-13T00:00:00"/>
    <x v="2"/>
    <x v="1"/>
    <s v="United Kingdom"/>
    <x v="3"/>
    <s v="Europe"/>
    <x v="0"/>
    <x v="190"/>
    <n v="7"/>
    <x v="2"/>
    <x v="191"/>
    <s v="Medium"/>
  </r>
  <r>
    <n v="798"/>
    <x v="0"/>
    <x v="4"/>
    <s v="Jay Kimmel"/>
    <d v="2015-05-08T00:00:00"/>
    <d v="2015-05-10T00:00:00"/>
    <x v="2"/>
    <x v="1"/>
    <s v="Paraguay"/>
    <x v="7"/>
    <s v="LATAM"/>
    <x v="0"/>
    <x v="191"/>
    <n v="9"/>
    <x v="2"/>
    <x v="192"/>
    <s v="Critical"/>
  </r>
  <r>
    <n v="446"/>
    <x v="0"/>
    <x v="4"/>
    <s v="Cindy Chapman"/>
    <d v="2015-05-05T00:00:00"/>
    <d v="2015-05-07T00:00:00"/>
    <x v="2"/>
    <x v="1"/>
    <s v="India"/>
    <x v="4"/>
    <s v="Asia Pacific"/>
    <x v="0"/>
    <x v="192"/>
    <n v="4"/>
    <x v="2"/>
    <x v="193"/>
    <s v="High"/>
  </r>
  <r>
    <n v="49"/>
    <x v="0"/>
    <x v="4"/>
    <s v="Scott Williamson"/>
    <d v="2015-05-01T00:00:00"/>
    <d v="2015-05-01T00:00:00"/>
    <x v="3"/>
    <x v="1"/>
    <s v="India"/>
    <x v="4"/>
    <s v="Asia Pacific"/>
    <x v="0"/>
    <x v="193"/>
    <n v="7"/>
    <x v="2"/>
    <x v="194"/>
    <s v="Critical"/>
  </r>
  <r>
    <n v="524"/>
    <x v="0"/>
    <x v="4"/>
    <s v="Scott Williamson"/>
    <d v="2015-05-01T00:00:00"/>
    <d v="2015-05-01T00:00:00"/>
    <x v="3"/>
    <x v="1"/>
    <s v="India"/>
    <x v="4"/>
    <s v="Asia Pacific"/>
    <x v="1"/>
    <x v="163"/>
    <n v="5"/>
    <x v="2"/>
    <x v="195"/>
    <s v="Critical"/>
  </r>
  <r>
    <n v="120"/>
    <x v="1"/>
    <x v="4"/>
    <s v="Vivek Sundaresam"/>
    <d v="2014-05-31T00:00:00"/>
    <d v="2014-06-02T00:00:00"/>
    <x v="0"/>
    <x v="1"/>
    <s v="China"/>
    <x v="2"/>
    <s v="Asia Pacific"/>
    <x v="1"/>
    <x v="194"/>
    <n v="4"/>
    <x v="2"/>
    <x v="196"/>
    <s v="Critical"/>
  </r>
  <r>
    <n v="698"/>
    <x v="1"/>
    <x v="4"/>
    <s v="Vivek Grady"/>
    <d v="2014-05-31T00:00:00"/>
    <d v="2014-06-05T00:00:00"/>
    <x v="1"/>
    <x v="0"/>
    <s v="China"/>
    <x v="2"/>
    <s v="Asia Pacific"/>
    <x v="1"/>
    <x v="195"/>
    <n v="4"/>
    <x v="8"/>
    <x v="197"/>
    <s v="High"/>
  </r>
  <r>
    <n v="298"/>
    <x v="1"/>
    <x v="4"/>
    <s v="Charles Sheldon"/>
    <d v="2014-05-29T00:00:00"/>
    <d v="2014-06-01T00:00:00"/>
    <x v="2"/>
    <x v="0"/>
    <s v="Thailand"/>
    <x v="10"/>
    <s v="Asia Pacific"/>
    <x v="0"/>
    <x v="196"/>
    <n v="6"/>
    <x v="10"/>
    <x v="198"/>
    <s v="Medium"/>
  </r>
  <r>
    <n v="552"/>
    <x v="1"/>
    <x v="4"/>
    <s v="Maribeth Schnelling"/>
    <d v="2014-05-21T00:00:00"/>
    <d v="2014-05-23T00:00:00"/>
    <x v="2"/>
    <x v="1"/>
    <s v="El Salvador"/>
    <x v="11"/>
    <s v="LATAM"/>
    <x v="0"/>
    <x v="197"/>
    <n v="6"/>
    <x v="2"/>
    <x v="199"/>
    <s v="High"/>
  </r>
  <r>
    <n v="737"/>
    <x v="1"/>
    <x v="4"/>
    <s v="Tamara Willingham"/>
    <d v="2014-05-21T00:00:00"/>
    <d v="2014-05-25T00:00:00"/>
    <x v="1"/>
    <x v="2"/>
    <s v="China"/>
    <x v="2"/>
    <s v="Asia Pacific"/>
    <x v="0"/>
    <x v="198"/>
    <n v="12"/>
    <x v="2"/>
    <x v="200"/>
    <s v="Medium"/>
  </r>
  <r>
    <n v="117"/>
    <x v="1"/>
    <x v="4"/>
    <s v="Erin Mull"/>
    <d v="2014-05-16T00:00:00"/>
    <d v="2014-05-20T00:00:00"/>
    <x v="2"/>
    <x v="1"/>
    <s v="Germany"/>
    <x v="1"/>
    <s v="Europe"/>
    <x v="0"/>
    <x v="199"/>
    <n v="5"/>
    <x v="2"/>
    <x v="201"/>
    <s v="High"/>
  </r>
  <r>
    <n v="384"/>
    <x v="1"/>
    <x v="4"/>
    <s v="Erin Mull"/>
    <d v="2014-05-16T00:00:00"/>
    <d v="2014-05-20T00:00:00"/>
    <x v="2"/>
    <x v="1"/>
    <s v="Germany"/>
    <x v="1"/>
    <s v="Europe"/>
    <x v="0"/>
    <x v="200"/>
    <n v="4"/>
    <x v="2"/>
    <x v="202"/>
    <s v="High"/>
  </r>
  <r>
    <n v="617"/>
    <x v="1"/>
    <x v="4"/>
    <s v="Cari MacIntyre"/>
    <d v="2014-05-14T00:00:00"/>
    <d v="2014-05-16T00:00:00"/>
    <x v="2"/>
    <x v="0"/>
    <s v="France"/>
    <x v="1"/>
    <s v="Europe"/>
    <x v="0"/>
    <x v="201"/>
    <n v="11"/>
    <x v="1"/>
    <x v="203"/>
    <s v="High"/>
  </r>
  <r>
    <n v="413"/>
    <x v="1"/>
    <x v="4"/>
    <s v="Robert Waldorf"/>
    <d v="2014-05-04T00:00:00"/>
    <d v="2014-05-06T00:00:00"/>
    <x v="0"/>
    <x v="1"/>
    <s v="China"/>
    <x v="2"/>
    <s v="Asia Pacific"/>
    <x v="0"/>
    <x v="202"/>
    <n v="4"/>
    <x v="2"/>
    <x v="204"/>
    <s v="High"/>
  </r>
  <r>
    <n v="622"/>
    <x v="1"/>
    <x v="4"/>
    <s v="Cindy Schnelling"/>
    <d v="2014-05-04T00:00:00"/>
    <d v="2014-05-08T00:00:00"/>
    <x v="1"/>
    <x v="0"/>
    <s v="Mexico"/>
    <x v="11"/>
    <s v="LATAM"/>
    <x v="1"/>
    <x v="203"/>
    <n v="7"/>
    <x v="5"/>
    <x v="205"/>
    <s v="High"/>
  </r>
  <r>
    <n v="345"/>
    <x v="1"/>
    <x v="4"/>
    <s v="Adam Shillingsburg"/>
    <d v="2014-05-03T00:00:00"/>
    <d v="2014-05-07T00:00:00"/>
    <x v="1"/>
    <x v="1"/>
    <s v="United States"/>
    <x v="9"/>
    <s v="USCA"/>
    <x v="2"/>
    <x v="204"/>
    <n v="3"/>
    <x v="5"/>
    <x v="206"/>
    <s v="Medium"/>
  </r>
  <r>
    <n v="353"/>
    <x v="1"/>
    <x v="4"/>
    <s v="Adam Shillingsburg"/>
    <d v="2014-05-03T00:00:00"/>
    <d v="2014-05-07T00:00:00"/>
    <x v="1"/>
    <x v="1"/>
    <s v="United States"/>
    <x v="9"/>
    <s v="USCA"/>
    <x v="2"/>
    <x v="205"/>
    <n v="3"/>
    <x v="5"/>
    <x v="207"/>
    <s v="Medium"/>
  </r>
  <r>
    <n v="358"/>
    <x v="1"/>
    <x v="4"/>
    <s v="Adam Shillingsburg"/>
    <d v="2014-05-03T00:00:00"/>
    <d v="2014-05-07T00:00:00"/>
    <x v="1"/>
    <x v="1"/>
    <s v="United States"/>
    <x v="9"/>
    <s v="USCA"/>
    <x v="2"/>
    <x v="206"/>
    <n v="2"/>
    <x v="5"/>
    <x v="208"/>
    <s v="Medium"/>
  </r>
  <r>
    <n v="189"/>
    <x v="1"/>
    <x v="4"/>
    <s v="Joy Smith"/>
    <d v="2014-05-01T00:00:00"/>
    <d v="2014-05-04T00:00:00"/>
    <x v="2"/>
    <x v="1"/>
    <s v="Indonesia"/>
    <x v="10"/>
    <s v="Asia Pacific"/>
    <x v="1"/>
    <x v="207"/>
    <n v="5"/>
    <x v="15"/>
    <x v="209"/>
    <s v="Critical"/>
  </r>
  <r>
    <n v="56"/>
    <x v="2"/>
    <x v="4"/>
    <s v="Sheri Gordon"/>
    <d v="2013-05-30T00:00:00"/>
    <d v="2013-05-31T00:00:00"/>
    <x v="0"/>
    <x v="1"/>
    <s v="India"/>
    <x v="4"/>
    <s v="Asia Pacific"/>
    <x v="0"/>
    <x v="72"/>
    <n v="4"/>
    <x v="2"/>
    <x v="73"/>
    <s v="Critical"/>
  </r>
  <r>
    <n v="728"/>
    <x v="2"/>
    <x v="4"/>
    <s v="Richard Bierner"/>
    <d v="2013-05-30T00:00:00"/>
    <d v="2013-06-02T00:00:00"/>
    <x v="0"/>
    <x v="1"/>
    <s v="Lithuania"/>
    <x v="3"/>
    <s v="Europe"/>
    <x v="0"/>
    <x v="208"/>
    <n v="6"/>
    <x v="3"/>
    <x v="210"/>
    <s v="High"/>
  </r>
  <r>
    <n v="387"/>
    <x v="2"/>
    <x v="4"/>
    <s v="Chloris Kastensmidt"/>
    <d v="2013-05-28T00:00:00"/>
    <d v="2013-05-31T00:00:00"/>
    <x v="0"/>
    <x v="1"/>
    <s v="Italy"/>
    <x v="6"/>
    <s v="Europe"/>
    <x v="0"/>
    <x v="209"/>
    <n v="4"/>
    <x v="2"/>
    <x v="211"/>
    <s v="Critical"/>
  </r>
  <r>
    <n v="452"/>
    <x v="2"/>
    <x v="4"/>
    <s v="Sara Luxemburg"/>
    <d v="2013-05-28T00:00:00"/>
    <d v="2013-05-29T00:00:00"/>
    <x v="0"/>
    <x v="2"/>
    <s v="Mexico"/>
    <x v="11"/>
    <s v="LATAM"/>
    <x v="1"/>
    <x v="210"/>
    <n v="3"/>
    <x v="5"/>
    <x v="212"/>
    <s v="Critical"/>
  </r>
  <r>
    <n v="58"/>
    <x v="2"/>
    <x v="4"/>
    <s v="Guy Phonely"/>
    <d v="2013-05-25T00:00:00"/>
    <d v="2013-05-28T00:00:00"/>
    <x v="2"/>
    <x v="0"/>
    <s v="India"/>
    <x v="4"/>
    <s v="Asia Pacific"/>
    <x v="1"/>
    <x v="211"/>
    <n v="2"/>
    <x v="2"/>
    <x v="213"/>
    <s v="Critical"/>
  </r>
  <r>
    <n v="91"/>
    <x v="2"/>
    <x v="4"/>
    <s v="Guy Phonely"/>
    <d v="2013-05-25T00:00:00"/>
    <d v="2013-05-28T00:00:00"/>
    <x v="2"/>
    <x v="0"/>
    <s v="India"/>
    <x v="4"/>
    <s v="Asia Pacific"/>
    <x v="0"/>
    <x v="212"/>
    <n v="3"/>
    <x v="2"/>
    <x v="214"/>
    <s v="Critical"/>
  </r>
  <r>
    <n v="611"/>
    <x v="2"/>
    <x v="4"/>
    <s v="Daniel Lacy"/>
    <d v="2013-05-24T00:00:00"/>
    <d v="2013-05-28T00:00:00"/>
    <x v="1"/>
    <x v="1"/>
    <s v="Australia"/>
    <x v="0"/>
    <s v="Asia Pacific"/>
    <x v="0"/>
    <x v="213"/>
    <n v="7"/>
    <x v="0"/>
    <x v="215"/>
    <s v="High"/>
  </r>
  <r>
    <n v="769"/>
    <x v="2"/>
    <x v="4"/>
    <s v="Art Ferguson"/>
    <d v="2013-05-24T00:00:00"/>
    <d v="2013-05-26T00:00:00"/>
    <x v="2"/>
    <x v="1"/>
    <s v="Brazil"/>
    <x v="7"/>
    <s v="LATAM"/>
    <x v="0"/>
    <x v="214"/>
    <n v="2"/>
    <x v="2"/>
    <x v="216"/>
    <s v="Critical"/>
  </r>
  <r>
    <n v="290"/>
    <x v="2"/>
    <x v="4"/>
    <s v="Sarah Foster"/>
    <d v="2013-05-23T00:00:00"/>
    <d v="2013-05-26T00:00:00"/>
    <x v="0"/>
    <x v="1"/>
    <s v="Turkey"/>
    <x v="12"/>
    <s v="Asia Pacific"/>
    <x v="0"/>
    <x v="215"/>
    <n v="14"/>
    <x v="13"/>
    <x v="217"/>
    <s v="High"/>
  </r>
  <r>
    <n v="484"/>
    <x v="2"/>
    <x v="4"/>
    <s v="Peter McVee"/>
    <d v="2013-05-23T00:00:00"/>
    <d v="2013-05-23T00:00:00"/>
    <x v="3"/>
    <x v="2"/>
    <s v="Australia"/>
    <x v="0"/>
    <s v="Asia Pacific"/>
    <x v="1"/>
    <x v="216"/>
    <n v="5"/>
    <x v="0"/>
    <x v="218"/>
    <s v="Critical"/>
  </r>
  <r>
    <n v="599"/>
    <x v="2"/>
    <x v="4"/>
    <s v="Deirdre Greer"/>
    <d v="2013-05-23T00:00:00"/>
    <d v="2013-05-25T00:00:00"/>
    <x v="0"/>
    <x v="0"/>
    <s v="Mexico"/>
    <x v="11"/>
    <s v="LATAM"/>
    <x v="2"/>
    <x v="217"/>
    <n v="5"/>
    <x v="2"/>
    <x v="219"/>
    <s v="Medium"/>
  </r>
  <r>
    <n v="636"/>
    <x v="2"/>
    <x v="4"/>
    <s v="Pauline Chand"/>
    <d v="2013-05-22T00:00:00"/>
    <d v="2013-05-25T00:00:00"/>
    <x v="2"/>
    <x v="2"/>
    <s v="Malaysia"/>
    <x v="10"/>
    <s v="Asia Pacific"/>
    <x v="0"/>
    <x v="218"/>
    <n v="4"/>
    <x v="2"/>
    <x v="220"/>
    <s v="High"/>
  </r>
  <r>
    <n v="480"/>
    <x v="2"/>
    <x v="4"/>
    <s v="Benjamin Patterson"/>
    <d v="2013-05-17T00:00:00"/>
    <d v="2013-05-21T00:00:00"/>
    <x v="1"/>
    <x v="1"/>
    <s v="Spain"/>
    <x v="6"/>
    <s v="Europe"/>
    <x v="2"/>
    <x v="219"/>
    <n v="4"/>
    <x v="2"/>
    <x v="221"/>
    <s v="High"/>
  </r>
  <r>
    <n v="459"/>
    <x v="2"/>
    <x v="4"/>
    <s v="Sheri Gordon"/>
    <d v="2013-05-11T00:00:00"/>
    <d v="2013-05-13T00:00:00"/>
    <x v="2"/>
    <x v="1"/>
    <s v="Georgia"/>
    <x v="12"/>
    <s v="Asia Pacific"/>
    <x v="0"/>
    <x v="220"/>
    <n v="6"/>
    <x v="2"/>
    <x v="222"/>
    <s v="High"/>
  </r>
  <r>
    <n v="514"/>
    <x v="2"/>
    <x v="4"/>
    <s v="Bart Watters"/>
    <d v="2013-05-10T00:00:00"/>
    <d v="2013-05-12T00:00:00"/>
    <x v="0"/>
    <x v="0"/>
    <s v="India"/>
    <x v="4"/>
    <s v="Asia Pacific"/>
    <x v="0"/>
    <x v="221"/>
    <n v="6"/>
    <x v="2"/>
    <x v="223"/>
    <s v="High"/>
  </r>
  <r>
    <n v="759"/>
    <x v="2"/>
    <x v="4"/>
    <s v="Alan Barnes"/>
    <d v="2013-05-10T00:00:00"/>
    <d v="2013-05-15T00:00:00"/>
    <x v="1"/>
    <x v="1"/>
    <s v="United States"/>
    <x v="19"/>
    <s v="USCA"/>
    <x v="0"/>
    <x v="222"/>
    <n v="4"/>
    <x v="5"/>
    <x v="224"/>
    <s v="Medium"/>
  </r>
  <r>
    <n v="651"/>
    <x v="2"/>
    <x v="4"/>
    <s v="Adrian Shami"/>
    <d v="2013-05-09T00:00:00"/>
    <d v="2013-05-13T00:00:00"/>
    <x v="1"/>
    <x v="2"/>
    <s v="Canada"/>
    <x v="13"/>
    <s v="USCA"/>
    <x v="2"/>
    <x v="223"/>
    <n v="6"/>
    <x v="2"/>
    <x v="225"/>
    <s v="Medium"/>
  </r>
  <r>
    <n v="96"/>
    <x v="2"/>
    <x v="4"/>
    <s v="Noah Childs"/>
    <d v="2013-05-07T00:00:00"/>
    <d v="2013-05-07T00:00:00"/>
    <x v="3"/>
    <x v="0"/>
    <s v="Australia"/>
    <x v="0"/>
    <s v="Asia Pacific"/>
    <x v="1"/>
    <x v="224"/>
    <n v="2"/>
    <x v="2"/>
    <x v="226"/>
    <s v="High"/>
  </r>
  <r>
    <n v="562"/>
    <x v="2"/>
    <x v="4"/>
    <s v="Becky Castell"/>
    <d v="2013-05-07T00:00:00"/>
    <d v="2013-05-10T00:00:00"/>
    <x v="0"/>
    <x v="2"/>
    <s v="New Zealand"/>
    <x v="0"/>
    <s v="Asia Pacific"/>
    <x v="0"/>
    <x v="225"/>
    <n v="6"/>
    <x v="2"/>
    <x v="227"/>
    <s v="Medium"/>
  </r>
  <r>
    <n v="461"/>
    <x v="2"/>
    <x v="4"/>
    <s v="Nick Zandusky"/>
    <d v="2013-05-04T00:00:00"/>
    <d v="2013-05-06T00:00:00"/>
    <x v="2"/>
    <x v="2"/>
    <s v="India"/>
    <x v="4"/>
    <s v="Asia Pacific"/>
    <x v="0"/>
    <x v="226"/>
    <n v="9"/>
    <x v="2"/>
    <x v="228"/>
    <s v="High"/>
  </r>
  <r>
    <n v="545"/>
    <x v="2"/>
    <x v="4"/>
    <s v="Arthur Gainer"/>
    <d v="2013-05-04T00:00:00"/>
    <d v="2013-05-09T00:00:00"/>
    <x v="1"/>
    <x v="1"/>
    <s v="Mexico"/>
    <x v="11"/>
    <s v="LATAM"/>
    <x v="2"/>
    <x v="227"/>
    <n v="9"/>
    <x v="2"/>
    <x v="229"/>
    <s v="Medium"/>
  </r>
  <r>
    <n v="183"/>
    <x v="3"/>
    <x v="4"/>
    <s v="Toby Carlisle"/>
    <d v="2012-05-29T00:00:00"/>
    <d v="2012-06-01T00:00:00"/>
    <x v="0"/>
    <x v="1"/>
    <s v="France"/>
    <x v="1"/>
    <s v="Europe"/>
    <x v="1"/>
    <x v="228"/>
    <n v="7"/>
    <x v="16"/>
    <x v="230"/>
    <s v="Critical"/>
  </r>
  <r>
    <n v="115"/>
    <x v="3"/>
    <x v="4"/>
    <s v="Rose O'Brian"/>
    <d v="2012-05-23T00:00:00"/>
    <d v="2012-05-25T00:00:00"/>
    <x v="2"/>
    <x v="1"/>
    <s v="China"/>
    <x v="2"/>
    <s v="Asia Pacific"/>
    <x v="2"/>
    <x v="229"/>
    <n v="7"/>
    <x v="2"/>
    <x v="231"/>
    <s v="High"/>
  </r>
  <r>
    <n v="758"/>
    <x v="3"/>
    <x v="4"/>
    <s v="Kunst Miller"/>
    <d v="2012-05-22T00:00:00"/>
    <d v="2012-05-22T00:00:00"/>
    <x v="3"/>
    <x v="1"/>
    <s v="Malaysia"/>
    <x v="10"/>
    <s v="Asia Pacific"/>
    <x v="0"/>
    <x v="230"/>
    <n v="9"/>
    <x v="2"/>
    <x v="232"/>
    <s v="High"/>
  </r>
  <r>
    <n v="243"/>
    <x v="3"/>
    <x v="4"/>
    <s v="Emily Phan"/>
    <d v="2012-05-20T00:00:00"/>
    <d v="2012-05-24T00:00:00"/>
    <x v="2"/>
    <x v="1"/>
    <s v="Indonesia"/>
    <x v="10"/>
    <s v="Asia Pacific"/>
    <x v="1"/>
    <x v="231"/>
    <n v="7"/>
    <x v="9"/>
    <x v="233"/>
    <s v="High"/>
  </r>
  <r>
    <n v="177"/>
    <x v="3"/>
    <x v="4"/>
    <s v="Jill Matthias"/>
    <d v="2012-05-16T00:00:00"/>
    <d v="2012-05-19T00:00:00"/>
    <x v="2"/>
    <x v="1"/>
    <s v="Mexico"/>
    <x v="11"/>
    <s v="LATAM"/>
    <x v="0"/>
    <x v="232"/>
    <n v="5"/>
    <x v="2"/>
    <x v="234"/>
    <s v="High"/>
  </r>
  <r>
    <n v="37"/>
    <x v="3"/>
    <x v="4"/>
    <s v="Aaron Hawkins"/>
    <d v="2012-05-12T00:00:00"/>
    <d v="2012-05-18T00:00:00"/>
    <x v="1"/>
    <x v="0"/>
    <s v="United States"/>
    <x v="19"/>
    <s v="USCA"/>
    <x v="1"/>
    <x v="233"/>
    <n v="6"/>
    <x v="5"/>
    <x v="235"/>
    <s v="Medium"/>
  </r>
  <r>
    <n v="60"/>
    <x v="3"/>
    <x v="4"/>
    <s v="Aaron Hawkins"/>
    <d v="2012-05-12T00:00:00"/>
    <d v="2012-05-18T00:00:00"/>
    <x v="1"/>
    <x v="0"/>
    <s v="United States"/>
    <x v="19"/>
    <s v="USCA"/>
    <x v="2"/>
    <x v="234"/>
    <n v="2"/>
    <x v="2"/>
    <x v="236"/>
    <s v="Medium"/>
  </r>
  <r>
    <n v="150"/>
    <x v="3"/>
    <x v="4"/>
    <s v="Noah Childs"/>
    <d v="2012-05-12T00:00:00"/>
    <d v="2012-05-16T00:00:00"/>
    <x v="1"/>
    <x v="0"/>
    <s v="Bangladesh"/>
    <x v="4"/>
    <s v="Asia Pacific"/>
    <x v="0"/>
    <x v="235"/>
    <n v="12"/>
    <x v="2"/>
    <x v="237"/>
    <s v="High"/>
  </r>
  <r>
    <n v="580"/>
    <x v="3"/>
    <x v="4"/>
    <s v="Xylona Preis"/>
    <d v="2012-05-03T00:00:00"/>
    <d v="2012-05-07T00:00:00"/>
    <x v="1"/>
    <x v="1"/>
    <s v="El Salvador"/>
    <x v="11"/>
    <s v="LATAM"/>
    <x v="1"/>
    <x v="236"/>
    <n v="10"/>
    <x v="5"/>
    <x v="238"/>
    <s v="High"/>
  </r>
  <r>
    <n v="23"/>
    <x v="3"/>
    <x v="4"/>
    <s v="Jason Klamczynski"/>
    <d v="2012-05-01T00:00:00"/>
    <d v="2012-05-02T00:00:00"/>
    <x v="0"/>
    <x v="0"/>
    <s v="China"/>
    <x v="2"/>
    <s v="Asia Pacific"/>
    <x v="1"/>
    <x v="237"/>
    <n v="6"/>
    <x v="2"/>
    <x v="239"/>
    <s v="Critical"/>
  </r>
  <r>
    <n v="397"/>
    <x v="0"/>
    <x v="5"/>
    <s v="Jane Waco"/>
    <d v="2015-06-28T00:00:00"/>
    <d v="2015-06-28T00:00:00"/>
    <x v="3"/>
    <x v="0"/>
    <s v="Mozambique"/>
    <x v="5"/>
    <s v="Africa"/>
    <x v="2"/>
    <x v="238"/>
    <n v="14"/>
    <x v="2"/>
    <x v="240"/>
    <s v="Critical"/>
  </r>
  <r>
    <n v="365"/>
    <x v="0"/>
    <x v="5"/>
    <s v="Chad Cunningham"/>
    <d v="2015-06-27T00:00:00"/>
    <d v="2015-06-27T00:00:00"/>
    <x v="3"/>
    <x v="2"/>
    <s v="France"/>
    <x v="1"/>
    <s v="Europe"/>
    <x v="0"/>
    <x v="239"/>
    <n v="3"/>
    <x v="1"/>
    <x v="241"/>
    <s v="Critical"/>
  </r>
  <r>
    <n v="554"/>
    <x v="0"/>
    <x v="5"/>
    <s v="Duane Huffman"/>
    <d v="2015-06-27T00:00:00"/>
    <d v="2015-06-28T00:00:00"/>
    <x v="0"/>
    <x v="2"/>
    <s v="United Kingdom"/>
    <x v="3"/>
    <s v="Europe"/>
    <x v="1"/>
    <x v="240"/>
    <n v="3"/>
    <x v="2"/>
    <x v="242"/>
    <s v="Medium"/>
  </r>
  <r>
    <n v="628"/>
    <x v="0"/>
    <x v="5"/>
    <s v="Sarah Jordon"/>
    <d v="2015-06-27T00:00:00"/>
    <d v="2015-06-27T00:00:00"/>
    <x v="3"/>
    <x v="1"/>
    <s v="China"/>
    <x v="2"/>
    <s v="Asia Pacific"/>
    <x v="0"/>
    <x v="241"/>
    <n v="4"/>
    <x v="2"/>
    <x v="243"/>
    <s v="High"/>
  </r>
  <r>
    <n v="335"/>
    <x v="0"/>
    <x v="5"/>
    <s v="Maria Bertelson"/>
    <d v="2015-06-24T00:00:00"/>
    <d v="2015-06-28T00:00:00"/>
    <x v="1"/>
    <x v="1"/>
    <s v="Australia"/>
    <x v="0"/>
    <s v="Asia Pacific"/>
    <x v="1"/>
    <x v="242"/>
    <n v="14"/>
    <x v="0"/>
    <x v="244"/>
    <s v="Medium"/>
  </r>
  <r>
    <n v="410"/>
    <x v="0"/>
    <x v="5"/>
    <s v="Sarah Jordon"/>
    <d v="2015-06-24T00:00:00"/>
    <d v="2015-06-26T00:00:00"/>
    <x v="2"/>
    <x v="1"/>
    <s v="Mexico"/>
    <x v="11"/>
    <s v="LATAM"/>
    <x v="0"/>
    <x v="243"/>
    <n v="7"/>
    <x v="2"/>
    <x v="245"/>
    <s v="High"/>
  </r>
  <r>
    <n v="761"/>
    <x v="0"/>
    <x v="5"/>
    <s v="Michelle Tran"/>
    <d v="2015-06-21T00:00:00"/>
    <d v="2015-06-22T00:00:00"/>
    <x v="0"/>
    <x v="2"/>
    <s v="France"/>
    <x v="1"/>
    <s v="Europe"/>
    <x v="1"/>
    <x v="244"/>
    <n v="2"/>
    <x v="0"/>
    <x v="246"/>
    <s v="Critical"/>
  </r>
  <r>
    <n v="319"/>
    <x v="0"/>
    <x v="5"/>
    <s v="Keith Dawkins"/>
    <d v="2015-06-20T00:00:00"/>
    <d v="2015-06-26T00:00:00"/>
    <x v="1"/>
    <x v="0"/>
    <s v="China"/>
    <x v="2"/>
    <s v="Asia Pacific"/>
    <x v="1"/>
    <x v="245"/>
    <n v="5"/>
    <x v="2"/>
    <x v="247"/>
    <s v="Low"/>
  </r>
  <r>
    <n v="735"/>
    <x v="0"/>
    <x v="5"/>
    <s v="Tiffany House"/>
    <d v="2015-06-20T00:00:00"/>
    <d v="2015-06-23T00:00:00"/>
    <x v="2"/>
    <x v="0"/>
    <s v="Australia"/>
    <x v="0"/>
    <s v="Asia Pacific"/>
    <x v="0"/>
    <x v="246"/>
    <n v="6"/>
    <x v="0"/>
    <x v="248"/>
    <s v="Medium"/>
  </r>
  <r>
    <n v="678"/>
    <x v="0"/>
    <x v="5"/>
    <s v="Troy Staebel"/>
    <d v="2015-06-18T00:00:00"/>
    <d v="2015-06-18T00:00:00"/>
    <x v="3"/>
    <x v="1"/>
    <s v="United Kingdom"/>
    <x v="3"/>
    <s v="Europe"/>
    <x v="2"/>
    <x v="247"/>
    <n v="3"/>
    <x v="2"/>
    <x v="249"/>
    <s v="High"/>
  </r>
  <r>
    <n v="704"/>
    <x v="0"/>
    <x v="5"/>
    <s v="Evan Henry"/>
    <d v="2015-06-18T00:00:00"/>
    <d v="2015-06-21T00:00:00"/>
    <x v="0"/>
    <x v="1"/>
    <s v="Iraq"/>
    <x v="12"/>
    <s v="Asia Pacific"/>
    <x v="1"/>
    <x v="248"/>
    <n v="4"/>
    <x v="2"/>
    <x v="250"/>
    <s v="High"/>
  </r>
  <r>
    <n v="376"/>
    <x v="0"/>
    <x v="5"/>
    <s v="Julia Dunbar"/>
    <d v="2015-06-17T00:00:00"/>
    <d v="2015-06-19T00:00:00"/>
    <x v="0"/>
    <x v="1"/>
    <s v="Ghana"/>
    <x v="21"/>
    <s v="Africa"/>
    <x v="2"/>
    <x v="249"/>
    <n v="4"/>
    <x v="2"/>
    <x v="228"/>
    <s v="Critical"/>
  </r>
  <r>
    <n v="508"/>
    <x v="0"/>
    <x v="5"/>
    <s v="Michael Dominguez"/>
    <d v="2015-06-16T00:00:00"/>
    <d v="2015-06-21T00:00:00"/>
    <x v="1"/>
    <x v="0"/>
    <s v="Australia"/>
    <x v="0"/>
    <s v="Asia Pacific"/>
    <x v="0"/>
    <x v="250"/>
    <n v="8"/>
    <x v="0"/>
    <x v="251"/>
    <s v="High"/>
  </r>
  <r>
    <n v="696"/>
    <x v="0"/>
    <x v="5"/>
    <s v="Art Ferguson"/>
    <d v="2015-06-14T00:00:00"/>
    <d v="2015-06-17T00:00:00"/>
    <x v="2"/>
    <x v="1"/>
    <s v="Germany"/>
    <x v="1"/>
    <s v="Europe"/>
    <x v="1"/>
    <x v="251"/>
    <n v="7"/>
    <x v="16"/>
    <x v="252"/>
    <s v="High"/>
  </r>
  <r>
    <n v="204"/>
    <x v="0"/>
    <x v="5"/>
    <s v="Shahid Collister"/>
    <d v="2015-06-10T00:00:00"/>
    <d v="2015-06-11T00:00:00"/>
    <x v="0"/>
    <x v="1"/>
    <s v="Philippines"/>
    <x v="10"/>
    <s v="Asia Pacific"/>
    <x v="2"/>
    <x v="252"/>
    <n v="3"/>
    <x v="7"/>
    <x v="253"/>
    <s v="High"/>
  </r>
  <r>
    <n v="448"/>
    <x v="0"/>
    <x v="5"/>
    <s v="Fred Hopkins"/>
    <d v="2015-06-10T00:00:00"/>
    <d v="2015-06-12T00:00:00"/>
    <x v="0"/>
    <x v="0"/>
    <s v="Spain"/>
    <x v="6"/>
    <s v="Europe"/>
    <x v="0"/>
    <x v="253"/>
    <n v="4"/>
    <x v="0"/>
    <x v="254"/>
    <s v="Medium"/>
  </r>
  <r>
    <n v="379"/>
    <x v="0"/>
    <x v="5"/>
    <s v="Dean Braden"/>
    <d v="2015-06-09T00:00:00"/>
    <d v="2015-06-12T00:00:00"/>
    <x v="0"/>
    <x v="1"/>
    <s v="United Kingdom"/>
    <x v="3"/>
    <s v="Europe"/>
    <x v="0"/>
    <x v="254"/>
    <n v="4"/>
    <x v="0"/>
    <x v="255"/>
    <s v="Critical"/>
  </r>
  <r>
    <n v="428"/>
    <x v="0"/>
    <x v="5"/>
    <s v="Adrian Barton"/>
    <d v="2015-06-06T00:00:00"/>
    <d v="2015-06-07T00:00:00"/>
    <x v="0"/>
    <x v="1"/>
    <s v="United States"/>
    <x v="9"/>
    <s v="USCA"/>
    <x v="0"/>
    <x v="255"/>
    <n v="3"/>
    <x v="5"/>
    <x v="256"/>
    <s v="High"/>
  </r>
  <r>
    <n v="261"/>
    <x v="0"/>
    <x v="5"/>
    <s v="Kelly Collister"/>
    <d v="2015-06-03T00:00:00"/>
    <d v="2015-06-07T00:00:00"/>
    <x v="1"/>
    <x v="1"/>
    <s v="Nicaragua"/>
    <x v="11"/>
    <s v="LATAM"/>
    <x v="2"/>
    <x v="256"/>
    <n v="5"/>
    <x v="2"/>
    <x v="257"/>
    <s v="High"/>
  </r>
  <r>
    <n v="395"/>
    <x v="0"/>
    <x v="5"/>
    <s v="Charles McCrossin"/>
    <d v="2015-06-03T00:00:00"/>
    <d v="2015-06-05T00:00:00"/>
    <x v="0"/>
    <x v="1"/>
    <s v="Nicaragua"/>
    <x v="11"/>
    <s v="LATAM"/>
    <x v="1"/>
    <x v="257"/>
    <n v="8"/>
    <x v="2"/>
    <x v="258"/>
    <s v="High"/>
  </r>
  <r>
    <n v="218"/>
    <x v="0"/>
    <x v="5"/>
    <s v="Mick Hernandez"/>
    <d v="2015-06-02T00:00:00"/>
    <d v="2015-06-04T00:00:00"/>
    <x v="0"/>
    <x v="2"/>
    <s v="India"/>
    <x v="4"/>
    <s v="Asia Pacific"/>
    <x v="1"/>
    <x v="258"/>
    <n v="3"/>
    <x v="2"/>
    <x v="259"/>
    <s v="Critical"/>
  </r>
  <r>
    <n v="774"/>
    <x v="0"/>
    <x v="5"/>
    <s v="Irene Maddox"/>
    <d v="2015-06-02T00:00:00"/>
    <d v="2015-06-04T00:00:00"/>
    <x v="0"/>
    <x v="1"/>
    <s v="Indonesia"/>
    <x v="10"/>
    <s v="Asia Pacific"/>
    <x v="0"/>
    <x v="259"/>
    <n v="8"/>
    <x v="15"/>
    <x v="260"/>
    <s v="Medium"/>
  </r>
  <r>
    <n v="6"/>
    <x v="1"/>
    <x v="5"/>
    <s v="Jim Mitchum"/>
    <d v="2014-06-28T00:00:00"/>
    <d v="2014-07-01T00:00:00"/>
    <x v="2"/>
    <x v="0"/>
    <s v="Australia"/>
    <x v="0"/>
    <s v="Asia Pacific"/>
    <x v="0"/>
    <x v="260"/>
    <n v="5"/>
    <x v="0"/>
    <x v="261"/>
    <s v="Critical"/>
  </r>
  <r>
    <n v="768"/>
    <x v="1"/>
    <x v="5"/>
    <s v="Erica Bern"/>
    <d v="2014-06-28T00:00:00"/>
    <d v="2014-07-04T00:00:00"/>
    <x v="1"/>
    <x v="0"/>
    <s v="United Kingdom"/>
    <x v="3"/>
    <s v="Europe"/>
    <x v="0"/>
    <x v="261"/>
    <n v="3"/>
    <x v="2"/>
    <x v="262"/>
    <s v="Low"/>
  </r>
  <r>
    <n v="207"/>
    <x v="1"/>
    <x v="5"/>
    <s v="Adam Hart"/>
    <d v="2014-06-27T00:00:00"/>
    <d v="2014-06-27T00:00:00"/>
    <x v="3"/>
    <x v="0"/>
    <s v="United States"/>
    <x v="19"/>
    <s v="USCA"/>
    <x v="2"/>
    <x v="262"/>
    <n v="2"/>
    <x v="2"/>
    <x v="263"/>
    <s v="Critical"/>
  </r>
  <r>
    <n v="240"/>
    <x v="1"/>
    <x v="5"/>
    <s v="Adam Hart"/>
    <d v="2014-06-27T00:00:00"/>
    <d v="2014-06-27T00:00:00"/>
    <x v="3"/>
    <x v="0"/>
    <s v="United States"/>
    <x v="19"/>
    <s v="USCA"/>
    <x v="2"/>
    <x v="263"/>
    <n v="5"/>
    <x v="2"/>
    <x v="264"/>
    <s v="Critical"/>
  </r>
  <r>
    <n v="241"/>
    <x v="1"/>
    <x v="5"/>
    <s v="Adam Hart"/>
    <d v="2014-06-27T00:00:00"/>
    <d v="2014-06-27T00:00:00"/>
    <x v="3"/>
    <x v="0"/>
    <s v="United States"/>
    <x v="19"/>
    <s v="USCA"/>
    <x v="2"/>
    <x v="264"/>
    <n v="2"/>
    <x v="2"/>
    <x v="265"/>
    <s v="Critical"/>
  </r>
  <r>
    <n v="764"/>
    <x v="1"/>
    <x v="5"/>
    <s v="Erica Smith"/>
    <d v="2014-06-27T00:00:00"/>
    <d v="2014-06-27T00:00:00"/>
    <x v="3"/>
    <x v="1"/>
    <s v="Spain"/>
    <x v="6"/>
    <s v="Europe"/>
    <x v="1"/>
    <x v="265"/>
    <n v="6"/>
    <x v="2"/>
    <x v="266"/>
    <s v="High"/>
  </r>
  <r>
    <n v="192"/>
    <x v="1"/>
    <x v="5"/>
    <s v="Aaron Bergman"/>
    <d v="2014-06-25T00:00:00"/>
    <d v="2014-06-29T00:00:00"/>
    <x v="1"/>
    <x v="1"/>
    <s v="Australia"/>
    <x v="0"/>
    <s v="Asia Pacific"/>
    <x v="1"/>
    <x v="266"/>
    <n v="5"/>
    <x v="0"/>
    <x v="267"/>
    <s v="High"/>
  </r>
  <r>
    <n v="773"/>
    <x v="1"/>
    <x v="5"/>
    <s v="Brian Stugart"/>
    <d v="2014-06-25T00:00:00"/>
    <d v="2014-06-29T00:00:00"/>
    <x v="1"/>
    <x v="1"/>
    <s v="Australia"/>
    <x v="0"/>
    <s v="Asia Pacific"/>
    <x v="0"/>
    <x v="267"/>
    <n v="6"/>
    <x v="0"/>
    <x v="268"/>
    <s v="High"/>
  </r>
  <r>
    <n v="796"/>
    <x v="1"/>
    <x v="5"/>
    <s v="Tiffany House"/>
    <d v="2014-06-24T00:00:00"/>
    <d v="2014-07-01T00:00:00"/>
    <x v="1"/>
    <x v="0"/>
    <s v="Switzerland"/>
    <x v="1"/>
    <s v="Europe"/>
    <x v="0"/>
    <x v="268"/>
    <n v="9"/>
    <x v="2"/>
    <x v="269"/>
    <s v="Medium"/>
  </r>
  <r>
    <n v="291"/>
    <x v="1"/>
    <x v="5"/>
    <s v="Adam Shillingsburg"/>
    <d v="2014-06-22T00:00:00"/>
    <d v="2014-06-27T00:00:00"/>
    <x v="1"/>
    <x v="1"/>
    <s v="United States"/>
    <x v="17"/>
    <s v="USCA"/>
    <x v="1"/>
    <x v="269"/>
    <n v="2"/>
    <x v="5"/>
    <x v="270"/>
    <s v="High"/>
  </r>
  <r>
    <n v="308"/>
    <x v="1"/>
    <x v="5"/>
    <s v="Adam Shillingsburg"/>
    <d v="2014-06-22T00:00:00"/>
    <d v="2014-06-27T00:00:00"/>
    <x v="1"/>
    <x v="1"/>
    <s v="United States"/>
    <x v="17"/>
    <s v="USCA"/>
    <x v="2"/>
    <x v="270"/>
    <n v="6"/>
    <x v="5"/>
    <x v="271"/>
    <s v="High"/>
  </r>
  <r>
    <n v="344"/>
    <x v="1"/>
    <x v="5"/>
    <s v="Adam Shillingsburg"/>
    <d v="2014-06-22T00:00:00"/>
    <d v="2014-06-27T00:00:00"/>
    <x v="1"/>
    <x v="1"/>
    <s v="United States"/>
    <x v="17"/>
    <s v="USCA"/>
    <x v="2"/>
    <x v="271"/>
    <n v="5"/>
    <x v="5"/>
    <x v="272"/>
    <s v="High"/>
  </r>
  <r>
    <n v="450"/>
    <x v="1"/>
    <x v="5"/>
    <s v="Caroline Jumper"/>
    <d v="2014-06-20T00:00:00"/>
    <d v="2014-06-22T00:00:00"/>
    <x v="2"/>
    <x v="1"/>
    <s v="China"/>
    <x v="2"/>
    <s v="Asia Pacific"/>
    <x v="0"/>
    <x v="272"/>
    <n v="7"/>
    <x v="2"/>
    <x v="273"/>
    <s v="Critical"/>
  </r>
  <r>
    <n v="577"/>
    <x v="1"/>
    <x v="5"/>
    <s v="Michael Dominguez"/>
    <d v="2014-06-20T00:00:00"/>
    <d v="2014-06-24T00:00:00"/>
    <x v="1"/>
    <x v="0"/>
    <s v="Ukraine"/>
    <x v="15"/>
    <s v="Europe"/>
    <x v="2"/>
    <x v="273"/>
    <n v="14"/>
    <x v="2"/>
    <x v="274"/>
    <s v="High"/>
  </r>
  <r>
    <n v="460"/>
    <x v="1"/>
    <x v="5"/>
    <s v="Susan Pistek"/>
    <d v="2014-06-18T00:00:00"/>
    <d v="2014-06-24T00:00:00"/>
    <x v="1"/>
    <x v="1"/>
    <s v="Thailand"/>
    <x v="10"/>
    <s v="Asia Pacific"/>
    <x v="0"/>
    <x v="274"/>
    <n v="7"/>
    <x v="10"/>
    <x v="275"/>
    <s v="Medium"/>
  </r>
  <r>
    <n v="385"/>
    <x v="1"/>
    <x v="5"/>
    <s v="Brian Stugart"/>
    <d v="2014-06-17T00:00:00"/>
    <d v="2014-06-18T00:00:00"/>
    <x v="0"/>
    <x v="1"/>
    <s v="Iran"/>
    <x v="4"/>
    <s v="Asia Pacific"/>
    <x v="2"/>
    <x v="275"/>
    <n v="14"/>
    <x v="2"/>
    <x v="276"/>
    <s v="Medium"/>
  </r>
  <r>
    <n v="437"/>
    <x v="1"/>
    <x v="5"/>
    <s v="Stewart Visinsky"/>
    <d v="2014-06-17T00:00:00"/>
    <d v="2014-06-19T00:00:00"/>
    <x v="0"/>
    <x v="1"/>
    <s v="France"/>
    <x v="1"/>
    <s v="Europe"/>
    <x v="0"/>
    <x v="276"/>
    <n v="5"/>
    <x v="2"/>
    <x v="277"/>
    <s v="High"/>
  </r>
  <r>
    <n v="688"/>
    <x v="1"/>
    <x v="5"/>
    <s v="Stewart Visinsky"/>
    <d v="2014-06-17T00:00:00"/>
    <d v="2014-06-19T00:00:00"/>
    <x v="0"/>
    <x v="1"/>
    <s v="France"/>
    <x v="1"/>
    <s v="Europe"/>
    <x v="1"/>
    <x v="277"/>
    <n v="3"/>
    <x v="0"/>
    <x v="278"/>
    <s v="High"/>
  </r>
  <r>
    <n v="663"/>
    <x v="1"/>
    <x v="5"/>
    <s v="Filia McAdams"/>
    <d v="2014-06-14T00:00:00"/>
    <d v="2014-06-16T00:00:00"/>
    <x v="0"/>
    <x v="0"/>
    <s v="Italy"/>
    <x v="6"/>
    <s v="Europe"/>
    <x v="0"/>
    <x v="278"/>
    <n v="6"/>
    <x v="2"/>
    <x v="279"/>
    <s v="Medium"/>
  </r>
  <r>
    <n v="326"/>
    <x v="1"/>
    <x v="5"/>
    <s v="Anne McFarland"/>
    <d v="2014-06-13T00:00:00"/>
    <d v="2014-06-13T00:00:00"/>
    <x v="3"/>
    <x v="1"/>
    <s v="Indonesia"/>
    <x v="10"/>
    <s v="Asia Pacific"/>
    <x v="0"/>
    <x v="279"/>
    <n v="6"/>
    <x v="9"/>
    <x v="280"/>
    <s v="High"/>
  </r>
  <r>
    <n v="314"/>
    <x v="1"/>
    <x v="5"/>
    <s v="Cynthia Arntzen"/>
    <d v="2014-06-12T00:00:00"/>
    <d v="2014-06-17T00:00:00"/>
    <x v="1"/>
    <x v="1"/>
    <s v="India"/>
    <x v="4"/>
    <s v="Asia Pacific"/>
    <x v="0"/>
    <x v="280"/>
    <n v="9"/>
    <x v="2"/>
    <x v="281"/>
    <s v="Medium"/>
  </r>
  <r>
    <n v="168"/>
    <x v="1"/>
    <x v="5"/>
    <s v="Alan Dominguez"/>
    <d v="2014-06-11T00:00:00"/>
    <d v="2014-06-15T00:00:00"/>
    <x v="1"/>
    <x v="2"/>
    <s v="Indonesia"/>
    <x v="10"/>
    <s v="Asia Pacific"/>
    <x v="1"/>
    <x v="281"/>
    <n v="9"/>
    <x v="12"/>
    <x v="282"/>
    <s v="High"/>
  </r>
  <r>
    <n v="201"/>
    <x v="1"/>
    <x v="5"/>
    <s v="Nathan Mautz"/>
    <d v="2014-06-10T00:00:00"/>
    <d v="2014-06-10T00:00:00"/>
    <x v="3"/>
    <x v="2"/>
    <s v="China"/>
    <x v="2"/>
    <s v="Asia Pacific"/>
    <x v="0"/>
    <x v="282"/>
    <n v="4"/>
    <x v="2"/>
    <x v="228"/>
    <s v="Critical"/>
  </r>
  <r>
    <n v="229"/>
    <x v="1"/>
    <x v="5"/>
    <s v="Nathan Mautz"/>
    <d v="2014-06-10T00:00:00"/>
    <d v="2014-06-10T00:00:00"/>
    <x v="3"/>
    <x v="2"/>
    <s v="China"/>
    <x v="2"/>
    <s v="Asia Pacific"/>
    <x v="1"/>
    <x v="283"/>
    <n v="3"/>
    <x v="2"/>
    <x v="283"/>
    <s v="Critical"/>
  </r>
  <r>
    <n v="513"/>
    <x v="1"/>
    <x v="5"/>
    <s v="Saphhira Shifley"/>
    <d v="2014-06-10T00:00:00"/>
    <d v="2014-06-14T00:00:00"/>
    <x v="1"/>
    <x v="0"/>
    <s v="Portugal"/>
    <x v="6"/>
    <s v="Europe"/>
    <x v="2"/>
    <x v="284"/>
    <n v="12"/>
    <x v="4"/>
    <x v="284"/>
    <s v="Medium"/>
  </r>
  <r>
    <n v="473"/>
    <x v="1"/>
    <x v="5"/>
    <s v="Dean percer"/>
    <d v="2014-06-08T00:00:00"/>
    <d v="2014-06-08T00:00:00"/>
    <x v="3"/>
    <x v="2"/>
    <s v="Japan"/>
    <x v="2"/>
    <s v="Asia Pacific"/>
    <x v="1"/>
    <x v="285"/>
    <n v="2"/>
    <x v="2"/>
    <x v="285"/>
    <s v="High"/>
  </r>
  <r>
    <n v="71"/>
    <x v="1"/>
    <x v="5"/>
    <s v="Alan Schoenberger"/>
    <d v="2014-06-07T00:00:00"/>
    <d v="2014-06-09T00:00:00"/>
    <x v="0"/>
    <x v="0"/>
    <s v="China"/>
    <x v="2"/>
    <s v="Asia Pacific"/>
    <x v="1"/>
    <x v="286"/>
    <n v="7"/>
    <x v="2"/>
    <x v="286"/>
    <s v="High"/>
  </r>
  <r>
    <n v="15"/>
    <x v="1"/>
    <x v="5"/>
    <s v="Peter Fuller"/>
    <d v="2014-06-06T00:00:00"/>
    <d v="2014-06-08T00:00:00"/>
    <x v="2"/>
    <x v="1"/>
    <s v="China"/>
    <x v="2"/>
    <s v="Asia Pacific"/>
    <x v="2"/>
    <x v="287"/>
    <n v="12"/>
    <x v="2"/>
    <x v="287"/>
    <s v="Critical"/>
  </r>
  <r>
    <n v="616"/>
    <x v="1"/>
    <x v="5"/>
    <s v="Gary McGarr"/>
    <d v="2014-06-05T00:00:00"/>
    <d v="2014-06-09T00:00:00"/>
    <x v="1"/>
    <x v="1"/>
    <s v="China"/>
    <x v="2"/>
    <s v="Asia Pacific"/>
    <x v="0"/>
    <x v="288"/>
    <n v="5"/>
    <x v="2"/>
    <x v="288"/>
    <s v="Medium"/>
  </r>
  <r>
    <n v="776"/>
    <x v="1"/>
    <x v="5"/>
    <s v="Dianna Arnett"/>
    <d v="2014-06-05T00:00:00"/>
    <d v="2014-06-09T00:00:00"/>
    <x v="2"/>
    <x v="2"/>
    <s v="Honduras"/>
    <x v="11"/>
    <s v="LATAM"/>
    <x v="2"/>
    <x v="289"/>
    <n v="11"/>
    <x v="14"/>
    <x v="289"/>
    <s v="Medium"/>
  </r>
  <r>
    <n v="789"/>
    <x v="1"/>
    <x v="5"/>
    <s v="Maribeth Yedwab"/>
    <d v="2014-06-04T00:00:00"/>
    <d v="2014-06-08T00:00:00"/>
    <x v="1"/>
    <x v="0"/>
    <s v="Norway"/>
    <x v="3"/>
    <s v="Europe"/>
    <x v="0"/>
    <x v="290"/>
    <n v="5"/>
    <x v="2"/>
    <x v="290"/>
    <s v="High"/>
  </r>
  <r>
    <n v="754"/>
    <x v="1"/>
    <x v="5"/>
    <s v="Quincy Jones"/>
    <d v="2014-06-03T00:00:00"/>
    <d v="2014-06-06T00:00:00"/>
    <x v="2"/>
    <x v="0"/>
    <s v="Italy"/>
    <x v="6"/>
    <s v="Europe"/>
    <x v="2"/>
    <x v="291"/>
    <n v="5"/>
    <x v="2"/>
    <x v="291"/>
    <s v="High"/>
  </r>
  <r>
    <n v="590"/>
    <x v="1"/>
    <x v="5"/>
    <s v="Richard Eichhorn"/>
    <d v="2014-06-01T00:00:00"/>
    <d v="2014-06-07T00:00:00"/>
    <x v="1"/>
    <x v="1"/>
    <s v="Dominican Republic"/>
    <x v="20"/>
    <s v="LATAM"/>
    <x v="0"/>
    <x v="292"/>
    <n v="7"/>
    <x v="5"/>
    <x v="292"/>
    <s v="Low"/>
  </r>
  <r>
    <n v="722"/>
    <x v="2"/>
    <x v="5"/>
    <s v="Alan Barnes"/>
    <d v="2013-06-25T00:00:00"/>
    <d v="2013-07-01T00:00:00"/>
    <x v="1"/>
    <x v="1"/>
    <s v="United States"/>
    <x v="19"/>
    <s v="USCA"/>
    <x v="2"/>
    <x v="293"/>
    <n v="3"/>
    <x v="2"/>
    <x v="293"/>
    <s v="Medium"/>
  </r>
  <r>
    <n v="741"/>
    <x v="2"/>
    <x v="5"/>
    <s v="Alan Barnes"/>
    <d v="2013-06-25T00:00:00"/>
    <d v="2013-07-01T00:00:00"/>
    <x v="1"/>
    <x v="1"/>
    <s v="United States"/>
    <x v="19"/>
    <s v="USCA"/>
    <x v="2"/>
    <x v="294"/>
    <n v="3"/>
    <x v="5"/>
    <x v="294"/>
    <s v="Medium"/>
  </r>
  <r>
    <n v="779"/>
    <x v="2"/>
    <x v="5"/>
    <s v="Alan Barnes"/>
    <d v="2013-06-25T00:00:00"/>
    <d v="2013-07-01T00:00:00"/>
    <x v="1"/>
    <x v="1"/>
    <s v="United States"/>
    <x v="19"/>
    <s v="USCA"/>
    <x v="2"/>
    <x v="295"/>
    <n v="2"/>
    <x v="2"/>
    <x v="295"/>
    <s v="Medium"/>
  </r>
  <r>
    <n v="790"/>
    <x v="2"/>
    <x v="5"/>
    <s v="Melanie Seite"/>
    <d v="2013-06-25T00:00:00"/>
    <d v="2013-07-01T00:00:00"/>
    <x v="1"/>
    <x v="1"/>
    <s v="Saudi Arabia"/>
    <x v="12"/>
    <s v="Asia Pacific"/>
    <x v="1"/>
    <x v="296"/>
    <n v="8"/>
    <x v="2"/>
    <x v="296"/>
    <s v="Medium"/>
  </r>
  <r>
    <n v="532"/>
    <x v="2"/>
    <x v="5"/>
    <s v="Tony Sayre"/>
    <d v="2013-06-23T00:00:00"/>
    <d v="2013-06-26T00:00:00"/>
    <x v="2"/>
    <x v="1"/>
    <s v="France"/>
    <x v="1"/>
    <s v="Europe"/>
    <x v="1"/>
    <x v="297"/>
    <n v="5"/>
    <x v="0"/>
    <x v="297"/>
    <s v="High"/>
  </r>
  <r>
    <n v="598"/>
    <x v="2"/>
    <x v="5"/>
    <s v="Theresa Coyne"/>
    <d v="2013-06-21T00:00:00"/>
    <d v="2013-06-25T00:00:00"/>
    <x v="1"/>
    <x v="0"/>
    <s v="Mexico"/>
    <x v="11"/>
    <s v="LATAM"/>
    <x v="0"/>
    <x v="298"/>
    <n v="4"/>
    <x v="2"/>
    <x v="298"/>
    <s v="High"/>
  </r>
  <r>
    <n v="529"/>
    <x v="2"/>
    <x v="5"/>
    <s v="Sung Chung"/>
    <d v="2013-06-20T00:00:00"/>
    <d v="2013-06-22T00:00:00"/>
    <x v="0"/>
    <x v="1"/>
    <s v="China"/>
    <x v="2"/>
    <s v="Asia Pacific"/>
    <x v="0"/>
    <x v="299"/>
    <n v="2"/>
    <x v="2"/>
    <x v="299"/>
    <s v="High"/>
  </r>
  <r>
    <n v="103"/>
    <x v="2"/>
    <x v="5"/>
    <s v="Logan Haushalter"/>
    <d v="2013-06-19T00:00:00"/>
    <d v="2013-06-19T00:00:00"/>
    <x v="3"/>
    <x v="1"/>
    <s v="France"/>
    <x v="1"/>
    <s v="Europe"/>
    <x v="0"/>
    <x v="300"/>
    <n v="4"/>
    <x v="1"/>
    <x v="300"/>
    <s v="High"/>
  </r>
  <r>
    <n v="212"/>
    <x v="2"/>
    <x v="5"/>
    <s v="Logan Haushalter"/>
    <d v="2013-06-19T00:00:00"/>
    <d v="2013-06-19T00:00:00"/>
    <x v="3"/>
    <x v="1"/>
    <s v="France"/>
    <x v="1"/>
    <s v="Europe"/>
    <x v="2"/>
    <x v="301"/>
    <n v="5"/>
    <x v="0"/>
    <x v="301"/>
    <s v="High"/>
  </r>
  <r>
    <n v="351"/>
    <x v="2"/>
    <x v="5"/>
    <s v="Shirley Jackson"/>
    <d v="2013-06-18T00:00:00"/>
    <d v="2013-06-20T00:00:00"/>
    <x v="2"/>
    <x v="1"/>
    <s v="France"/>
    <x v="1"/>
    <s v="Europe"/>
    <x v="1"/>
    <x v="302"/>
    <n v="4"/>
    <x v="16"/>
    <x v="302"/>
    <s v="Medium"/>
  </r>
  <r>
    <n v="596"/>
    <x v="2"/>
    <x v="5"/>
    <s v="Jocasta Rupert"/>
    <d v="2013-06-16T00:00:00"/>
    <d v="2013-06-22T00:00:00"/>
    <x v="1"/>
    <x v="1"/>
    <s v="India"/>
    <x v="4"/>
    <s v="Asia Pacific"/>
    <x v="2"/>
    <x v="303"/>
    <n v="9"/>
    <x v="2"/>
    <x v="303"/>
    <s v="Medium"/>
  </r>
  <r>
    <n v="634"/>
    <x v="2"/>
    <x v="5"/>
    <s v="Andrew Roberts"/>
    <d v="2013-06-16T00:00:00"/>
    <d v="2013-06-20T00:00:00"/>
    <x v="1"/>
    <x v="1"/>
    <s v="Italy"/>
    <x v="6"/>
    <s v="Europe"/>
    <x v="1"/>
    <x v="304"/>
    <n v="7"/>
    <x v="2"/>
    <x v="304"/>
    <s v="High"/>
  </r>
  <r>
    <n v="601"/>
    <x v="2"/>
    <x v="5"/>
    <s v="Dorris liebe"/>
    <d v="2013-06-15T00:00:00"/>
    <d v="2013-06-15T00:00:00"/>
    <x v="3"/>
    <x v="0"/>
    <s v="France"/>
    <x v="1"/>
    <s v="Europe"/>
    <x v="0"/>
    <x v="305"/>
    <n v="4"/>
    <x v="2"/>
    <x v="305"/>
    <s v="High"/>
  </r>
  <r>
    <n v="138"/>
    <x v="2"/>
    <x v="5"/>
    <s v="Aaron Bergman"/>
    <d v="2013-06-14T00:00:00"/>
    <d v="2013-06-17T00:00:00"/>
    <x v="0"/>
    <x v="1"/>
    <s v="China"/>
    <x v="2"/>
    <s v="Asia Pacific"/>
    <x v="0"/>
    <x v="306"/>
    <n v="8"/>
    <x v="4"/>
    <x v="306"/>
    <s v="Critical"/>
  </r>
  <r>
    <n v="88"/>
    <x v="2"/>
    <x v="5"/>
    <s v="Rachel Payne"/>
    <d v="2013-06-13T00:00:00"/>
    <d v="2013-06-13T00:00:00"/>
    <x v="3"/>
    <x v="0"/>
    <s v="Australia"/>
    <x v="0"/>
    <s v="Asia Pacific"/>
    <x v="0"/>
    <x v="307"/>
    <n v="9"/>
    <x v="0"/>
    <x v="307"/>
    <s v="High"/>
  </r>
  <r>
    <n v="355"/>
    <x v="2"/>
    <x v="5"/>
    <s v="Barry Weirich"/>
    <d v="2013-06-12T00:00:00"/>
    <d v="2013-06-14T00:00:00"/>
    <x v="0"/>
    <x v="1"/>
    <s v="Democratic Republic of the Congo"/>
    <x v="14"/>
    <s v="Africa"/>
    <x v="0"/>
    <x v="308"/>
    <n v="4"/>
    <x v="2"/>
    <x v="308"/>
    <s v="Medium"/>
  </r>
  <r>
    <n v="404"/>
    <x v="2"/>
    <x v="5"/>
    <s v="Brian Moss"/>
    <d v="2013-06-11T00:00:00"/>
    <d v="2013-06-12T00:00:00"/>
    <x v="0"/>
    <x v="0"/>
    <s v="Iran"/>
    <x v="4"/>
    <s v="Asia Pacific"/>
    <x v="0"/>
    <x v="309"/>
    <n v="2"/>
    <x v="2"/>
    <x v="309"/>
    <s v="Critical"/>
  </r>
  <r>
    <n v="686"/>
    <x v="3"/>
    <x v="5"/>
    <s v="Ralph Ritter"/>
    <d v="2012-06-21T00:00:00"/>
    <d v="2012-06-26T00:00:00"/>
    <x v="1"/>
    <x v="1"/>
    <s v="Australia"/>
    <x v="0"/>
    <s v="Asia Pacific"/>
    <x v="0"/>
    <x v="310"/>
    <n v="6"/>
    <x v="0"/>
    <x v="310"/>
    <s v="High"/>
  </r>
  <r>
    <n v="231"/>
    <x v="3"/>
    <x v="5"/>
    <s v="Randy Bradley"/>
    <d v="2012-06-20T00:00:00"/>
    <d v="2012-06-23T00:00:00"/>
    <x v="0"/>
    <x v="1"/>
    <s v="France"/>
    <x v="1"/>
    <s v="Europe"/>
    <x v="1"/>
    <x v="311"/>
    <n v="4"/>
    <x v="0"/>
    <x v="311"/>
    <s v="High"/>
  </r>
  <r>
    <n v="566"/>
    <x v="3"/>
    <x v="5"/>
    <s v="Randy Bradley"/>
    <d v="2012-06-17T00:00:00"/>
    <d v="2012-06-19T00:00:00"/>
    <x v="2"/>
    <x v="1"/>
    <s v="Spain"/>
    <x v="6"/>
    <s v="Europe"/>
    <x v="1"/>
    <x v="312"/>
    <n v="5"/>
    <x v="2"/>
    <x v="312"/>
    <s v="High"/>
  </r>
  <r>
    <n v="175"/>
    <x v="3"/>
    <x v="5"/>
    <s v="Bart Watters"/>
    <d v="2012-06-16T00:00:00"/>
    <d v="2012-06-18T00:00:00"/>
    <x v="0"/>
    <x v="0"/>
    <s v="China"/>
    <x v="2"/>
    <s v="Asia Pacific"/>
    <x v="1"/>
    <x v="313"/>
    <n v="5"/>
    <x v="8"/>
    <x v="313"/>
    <s v="High"/>
  </r>
  <r>
    <n v="300"/>
    <x v="3"/>
    <x v="5"/>
    <s v="Greg Hansen"/>
    <d v="2012-06-14T00:00:00"/>
    <d v="2012-06-16T00:00:00"/>
    <x v="0"/>
    <x v="1"/>
    <s v="China"/>
    <x v="2"/>
    <s v="Asia Pacific"/>
    <x v="1"/>
    <x v="314"/>
    <n v="8"/>
    <x v="2"/>
    <x v="314"/>
    <s v="Critical"/>
  </r>
  <r>
    <n v="269"/>
    <x v="3"/>
    <x v="5"/>
    <s v="Sung Chung"/>
    <d v="2012-06-10T00:00:00"/>
    <d v="2012-06-13T00:00:00"/>
    <x v="0"/>
    <x v="1"/>
    <s v="Austria"/>
    <x v="1"/>
    <s v="Europe"/>
    <x v="1"/>
    <x v="315"/>
    <n v="5"/>
    <x v="2"/>
    <x v="315"/>
    <s v="High"/>
  </r>
  <r>
    <n v="782"/>
    <x v="3"/>
    <x v="5"/>
    <s v="Sean Wendt"/>
    <d v="2012-06-07T00:00:00"/>
    <d v="2012-06-12T00:00:00"/>
    <x v="1"/>
    <x v="2"/>
    <s v="Indonesia"/>
    <x v="10"/>
    <s v="Asia Pacific"/>
    <x v="0"/>
    <x v="316"/>
    <n v="4"/>
    <x v="10"/>
    <x v="316"/>
    <s v="Medium"/>
  </r>
  <r>
    <n v="199"/>
    <x v="3"/>
    <x v="5"/>
    <s v="Daniel Raglin"/>
    <d v="2012-06-06T00:00:00"/>
    <d v="2012-06-10T00:00:00"/>
    <x v="2"/>
    <x v="2"/>
    <s v="Australia"/>
    <x v="0"/>
    <s v="Asia Pacific"/>
    <x v="2"/>
    <x v="317"/>
    <n v="9"/>
    <x v="0"/>
    <x v="317"/>
    <s v="Medium"/>
  </r>
  <r>
    <n v="389"/>
    <x v="3"/>
    <x v="5"/>
    <s v="Clay Cheatham"/>
    <d v="2012-06-02T00:00:00"/>
    <d v="2012-06-04T00:00:00"/>
    <x v="0"/>
    <x v="1"/>
    <s v="Ukraine"/>
    <x v="15"/>
    <s v="Europe"/>
    <x v="1"/>
    <x v="318"/>
    <n v="1"/>
    <x v="2"/>
    <x v="318"/>
    <s v="Critical"/>
  </r>
  <r>
    <n v="16"/>
    <x v="0"/>
    <x v="6"/>
    <s v="Ben Peterman"/>
    <d v="2015-07-31T00:00:00"/>
    <d v="2015-08-03T00:00:00"/>
    <x v="2"/>
    <x v="0"/>
    <s v="France"/>
    <x v="1"/>
    <s v="Europe"/>
    <x v="2"/>
    <x v="319"/>
    <n v="4"/>
    <x v="0"/>
    <x v="319"/>
    <s v="Critical"/>
  </r>
  <r>
    <n v="25"/>
    <x v="0"/>
    <x v="6"/>
    <s v="Naresj Patel"/>
    <d v="2015-07-31T00:00:00"/>
    <d v="2015-08-01T00:00:00"/>
    <x v="0"/>
    <x v="1"/>
    <s v="Mexico"/>
    <x v="11"/>
    <s v="LATAM"/>
    <x v="0"/>
    <x v="320"/>
    <n v="4"/>
    <x v="2"/>
    <x v="320"/>
    <s v="Critical"/>
  </r>
  <r>
    <n v="604"/>
    <x v="0"/>
    <x v="6"/>
    <s v="Eric Barreto"/>
    <d v="2015-07-21T00:00:00"/>
    <d v="2015-07-25T00:00:00"/>
    <x v="1"/>
    <x v="1"/>
    <s v="Indonesia"/>
    <x v="10"/>
    <s v="Asia Pacific"/>
    <x v="1"/>
    <x v="321"/>
    <n v="6"/>
    <x v="12"/>
    <x v="321"/>
    <s v="High"/>
  </r>
  <r>
    <n v="133"/>
    <x v="0"/>
    <x v="6"/>
    <s v="Julie Kriz"/>
    <d v="2015-07-19T00:00:00"/>
    <d v="2015-07-23T00:00:00"/>
    <x v="1"/>
    <x v="2"/>
    <s v="Indonesia"/>
    <x v="10"/>
    <s v="Asia Pacific"/>
    <x v="1"/>
    <x v="322"/>
    <n v="8"/>
    <x v="9"/>
    <x v="322"/>
    <s v="High"/>
  </r>
  <r>
    <n v="536"/>
    <x v="0"/>
    <x v="6"/>
    <s v="Aaron Hawkins"/>
    <d v="2015-07-18T00:00:00"/>
    <d v="2015-07-18T00:00:00"/>
    <x v="3"/>
    <x v="0"/>
    <s v="Austria"/>
    <x v="1"/>
    <s v="Europe"/>
    <x v="1"/>
    <x v="323"/>
    <n v="3"/>
    <x v="2"/>
    <x v="323"/>
    <s v="Critical"/>
  </r>
  <r>
    <n v="181"/>
    <x v="0"/>
    <x v="6"/>
    <s v="Don Jones"/>
    <d v="2015-07-17T00:00:00"/>
    <d v="2015-07-19T00:00:00"/>
    <x v="2"/>
    <x v="0"/>
    <s v="Ukraine"/>
    <x v="15"/>
    <s v="Europe"/>
    <x v="2"/>
    <x v="324"/>
    <n v="6"/>
    <x v="2"/>
    <x v="324"/>
    <s v="Critical"/>
  </r>
  <r>
    <n v="185"/>
    <x v="0"/>
    <x v="6"/>
    <s v="Christine Phan"/>
    <d v="2015-07-17T00:00:00"/>
    <d v="2015-07-20T00:00:00"/>
    <x v="0"/>
    <x v="0"/>
    <s v="India"/>
    <x v="4"/>
    <s v="Asia Pacific"/>
    <x v="2"/>
    <x v="325"/>
    <n v="8"/>
    <x v="2"/>
    <x v="325"/>
    <s v="Medium"/>
  </r>
  <r>
    <n v="394"/>
    <x v="0"/>
    <x v="6"/>
    <s v="Michael Moore"/>
    <d v="2015-07-14T00:00:00"/>
    <d v="2015-07-18T00:00:00"/>
    <x v="2"/>
    <x v="1"/>
    <s v="France"/>
    <x v="1"/>
    <s v="Europe"/>
    <x v="0"/>
    <x v="326"/>
    <n v="8"/>
    <x v="17"/>
    <x v="326"/>
    <s v="High"/>
  </r>
  <r>
    <n v="195"/>
    <x v="0"/>
    <x v="6"/>
    <s v="Alex Grayson"/>
    <d v="2015-07-12T00:00:00"/>
    <d v="2015-07-14T00:00:00"/>
    <x v="2"/>
    <x v="1"/>
    <s v="Indonesia"/>
    <x v="10"/>
    <s v="Asia Pacific"/>
    <x v="2"/>
    <x v="327"/>
    <n v="4"/>
    <x v="10"/>
    <x v="327"/>
    <s v="Critical"/>
  </r>
  <r>
    <n v="378"/>
    <x v="0"/>
    <x v="6"/>
    <s v="Christina DeMoss"/>
    <d v="2015-07-12T00:00:00"/>
    <d v="2015-07-13T00:00:00"/>
    <x v="0"/>
    <x v="1"/>
    <s v="India"/>
    <x v="4"/>
    <s v="Asia Pacific"/>
    <x v="1"/>
    <x v="328"/>
    <n v="5"/>
    <x v="2"/>
    <x v="328"/>
    <s v="Medium"/>
  </r>
  <r>
    <n v="578"/>
    <x v="0"/>
    <x v="6"/>
    <s v="Justin Hirsh"/>
    <d v="2015-07-11T00:00:00"/>
    <d v="2015-07-14T00:00:00"/>
    <x v="0"/>
    <x v="1"/>
    <s v="Indonesia"/>
    <x v="10"/>
    <s v="Asia Pacific"/>
    <x v="1"/>
    <x v="329"/>
    <n v="6"/>
    <x v="9"/>
    <x v="329"/>
    <s v="High"/>
  </r>
  <r>
    <n v="588"/>
    <x v="0"/>
    <x v="6"/>
    <s v="Carol Adams"/>
    <d v="2015-07-10T00:00:00"/>
    <d v="2015-07-14T00:00:00"/>
    <x v="2"/>
    <x v="0"/>
    <s v="Germany"/>
    <x v="1"/>
    <s v="Europe"/>
    <x v="1"/>
    <x v="330"/>
    <n v="9"/>
    <x v="0"/>
    <x v="330"/>
    <s v="High"/>
  </r>
  <r>
    <n v="167"/>
    <x v="0"/>
    <x v="6"/>
    <s v="Hunter Glantz"/>
    <d v="2015-07-09T00:00:00"/>
    <d v="2015-07-13T00:00:00"/>
    <x v="1"/>
    <x v="1"/>
    <s v="Indonesia"/>
    <x v="10"/>
    <s v="Asia Pacific"/>
    <x v="1"/>
    <x v="331"/>
    <n v="8"/>
    <x v="9"/>
    <x v="331"/>
    <s v="High"/>
  </r>
  <r>
    <n v="495"/>
    <x v="0"/>
    <x v="6"/>
    <s v="Tracy Blumstein"/>
    <d v="2015-07-05T00:00:00"/>
    <d v="2015-07-05T00:00:00"/>
    <x v="3"/>
    <x v="1"/>
    <s v="Namibia"/>
    <x v="18"/>
    <s v="Africa"/>
    <x v="0"/>
    <x v="332"/>
    <n v="6"/>
    <x v="2"/>
    <x v="332"/>
    <s v="High"/>
  </r>
  <r>
    <n v="479"/>
    <x v="0"/>
    <x v="6"/>
    <s v="Brad Norvell"/>
    <d v="2015-07-04T00:00:00"/>
    <d v="2015-07-08T00:00:00"/>
    <x v="1"/>
    <x v="0"/>
    <s v="China"/>
    <x v="2"/>
    <s v="Asia Pacific"/>
    <x v="2"/>
    <x v="333"/>
    <n v="6"/>
    <x v="2"/>
    <x v="333"/>
    <s v="Medium"/>
  </r>
  <r>
    <n v="574"/>
    <x v="0"/>
    <x v="6"/>
    <s v="Adrian Hane"/>
    <d v="2015-07-03T00:00:00"/>
    <d v="2015-07-06T00:00:00"/>
    <x v="0"/>
    <x v="2"/>
    <s v="United States"/>
    <x v="9"/>
    <s v="USCA"/>
    <x v="2"/>
    <x v="334"/>
    <n v="5"/>
    <x v="5"/>
    <x v="334"/>
    <s v="Medium"/>
  </r>
  <r>
    <n v="619"/>
    <x v="0"/>
    <x v="6"/>
    <s v="Adrian Hane"/>
    <d v="2015-07-03T00:00:00"/>
    <d v="2015-07-06T00:00:00"/>
    <x v="0"/>
    <x v="2"/>
    <s v="United States"/>
    <x v="9"/>
    <s v="USCA"/>
    <x v="2"/>
    <x v="335"/>
    <n v="4"/>
    <x v="18"/>
    <x v="335"/>
    <s v="Medium"/>
  </r>
  <r>
    <n v="331"/>
    <x v="1"/>
    <x v="6"/>
    <s v="Elizabeth Moffitt"/>
    <d v="2014-07-30T00:00:00"/>
    <d v="2014-07-30T00:00:00"/>
    <x v="3"/>
    <x v="0"/>
    <s v="Japan"/>
    <x v="2"/>
    <s v="Asia Pacific"/>
    <x v="0"/>
    <x v="336"/>
    <n v="3"/>
    <x v="2"/>
    <x v="336"/>
    <s v="Critical"/>
  </r>
  <r>
    <n v="101"/>
    <x v="1"/>
    <x v="6"/>
    <s v="Henry MacAllister"/>
    <d v="2014-07-26T00:00:00"/>
    <d v="2014-08-01T00:00:00"/>
    <x v="1"/>
    <x v="1"/>
    <s v="Democratic Republic of the Congo"/>
    <x v="14"/>
    <s v="Africa"/>
    <x v="0"/>
    <x v="337"/>
    <n v="6"/>
    <x v="2"/>
    <x v="337"/>
    <s v="Low"/>
  </r>
  <r>
    <n v="224"/>
    <x v="1"/>
    <x v="6"/>
    <s v="John Lee"/>
    <d v="2014-07-25T00:00:00"/>
    <d v="2014-07-30T00:00:00"/>
    <x v="1"/>
    <x v="1"/>
    <s v="China"/>
    <x v="2"/>
    <s v="Asia Pacific"/>
    <x v="0"/>
    <x v="338"/>
    <n v="8"/>
    <x v="2"/>
    <x v="338"/>
    <s v="Medium"/>
  </r>
  <r>
    <n v="516"/>
    <x v="1"/>
    <x v="6"/>
    <s v="Gary Hwang"/>
    <d v="2014-07-25T00:00:00"/>
    <d v="2014-07-28T00:00:00"/>
    <x v="0"/>
    <x v="1"/>
    <s v="China"/>
    <x v="2"/>
    <s v="Asia Pacific"/>
    <x v="1"/>
    <x v="339"/>
    <n v="3"/>
    <x v="2"/>
    <x v="339"/>
    <s v="Medium"/>
  </r>
  <r>
    <n v="556"/>
    <x v="1"/>
    <x v="6"/>
    <s v="Harold Engle"/>
    <d v="2014-07-25T00:00:00"/>
    <d v="2014-07-28T00:00:00"/>
    <x v="0"/>
    <x v="0"/>
    <s v="Brazil"/>
    <x v="7"/>
    <s v="LATAM"/>
    <x v="1"/>
    <x v="340"/>
    <n v="2"/>
    <x v="5"/>
    <x v="340"/>
    <s v="Medium"/>
  </r>
  <r>
    <n v="407"/>
    <x v="1"/>
    <x v="6"/>
    <s v="Frank Carlisle"/>
    <d v="2014-07-20T00:00:00"/>
    <d v="2014-07-27T00:00:00"/>
    <x v="1"/>
    <x v="2"/>
    <s v="Colombia"/>
    <x v="7"/>
    <s v="LATAM"/>
    <x v="1"/>
    <x v="341"/>
    <n v="6"/>
    <x v="2"/>
    <x v="341"/>
    <s v="Low"/>
  </r>
  <r>
    <n v="623"/>
    <x v="1"/>
    <x v="6"/>
    <s v="Gary Hansen"/>
    <d v="2014-07-15T00:00:00"/>
    <d v="2014-07-15T00:00:00"/>
    <x v="3"/>
    <x v="2"/>
    <s v="Spain"/>
    <x v="6"/>
    <s v="Europe"/>
    <x v="0"/>
    <x v="342"/>
    <n v="12"/>
    <x v="0"/>
    <x v="342"/>
    <s v="Critical"/>
  </r>
  <r>
    <n v="751"/>
    <x v="1"/>
    <x v="6"/>
    <s v="Janet Martin"/>
    <d v="2014-07-15T00:00:00"/>
    <d v="2014-07-18T00:00:00"/>
    <x v="2"/>
    <x v="1"/>
    <s v="France"/>
    <x v="1"/>
    <s v="Europe"/>
    <x v="1"/>
    <x v="343"/>
    <n v="7"/>
    <x v="0"/>
    <x v="343"/>
    <s v="Medium"/>
  </r>
  <r>
    <n v="635"/>
    <x v="1"/>
    <x v="6"/>
    <s v="Jonathan Howell"/>
    <d v="2014-07-11T00:00:00"/>
    <d v="2014-07-15T00:00:00"/>
    <x v="1"/>
    <x v="1"/>
    <s v="Japan"/>
    <x v="2"/>
    <s v="Asia Pacific"/>
    <x v="1"/>
    <x v="344"/>
    <n v="7"/>
    <x v="2"/>
    <x v="344"/>
    <s v="Medium"/>
  </r>
  <r>
    <n v="721"/>
    <x v="1"/>
    <x v="6"/>
    <s v="Susan Pistek"/>
    <d v="2014-07-08T00:00:00"/>
    <d v="2014-07-11T00:00:00"/>
    <x v="0"/>
    <x v="1"/>
    <s v="Italy"/>
    <x v="6"/>
    <s v="Europe"/>
    <x v="2"/>
    <x v="345"/>
    <n v="7"/>
    <x v="2"/>
    <x v="345"/>
    <s v="Medium"/>
  </r>
  <r>
    <n v="627"/>
    <x v="1"/>
    <x v="6"/>
    <s v="Adrian Hane"/>
    <d v="2014-07-01T00:00:00"/>
    <d v="2014-07-04T00:00:00"/>
    <x v="2"/>
    <x v="2"/>
    <s v="United States"/>
    <x v="9"/>
    <s v="USCA"/>
    <x v="0"/>
    <x v="346"/>
    <n v="7"/>
    <x v="5"/>
    <x v="346"/>
    <s v="Medium"/>
  </r>
  <r>
    <n v="266"/>
    <x v="2"/>
    <x v="6"/>
    <s v="Brosina Hoffman"/>
    <d v="2013-07-23T00:00:00"/>
    <d v="2013-07-28T00:00:00"/>
    <x v="1"/>
    <x v="1"/>
    <s v="Germany"/>
    <x v="1"/>
    <s v="Europe"/>
    <x v="0"/>
    <x v="347"/>
    <n v="5"/>
    <x v="0"/>
    <x v="347"/>
    <s v="High"/>
  </r>
  <r>
    <n v="348"/>
    <x v="2"/>
    <x v="6"/>
    <s v="Charles Sheldon"/>
    <d v="2013-07-18T00:00:00"/>
    <d v="2013-07-19T00:00:00"/>
    <x v="0"/>
    <x v="0"/>
    <s v="Australia"/>
    <x v="0"/>
    <s v="Asia Pacific"/>
    <x v="0"/>
    <x v="348"/>
    <n v="8"/>
    <x v="0"/>
    <x v="348"/>
    <s v="High"/>
  </r>
  <r>
    <n v="32"/>
    <x v="2"/>
    <x v="6"/>
    <s v="Bill Shonely"/>
    <d v="2013-07-17T00:00:00"/>
    <d v="2013-07-19T00:00:00"/>
    <x v="0"/>
    <x v="0"/>
    <s v="France"/>
    <x v="1"/>
    <s v="Europe"/>
    <x v="0"/>
    <x v="349"/>
    <n v="9"/>
    <x v="1"/>
    <x v="349"/>
    <s v="Critical"/>
  </r>
  <r>
    <n v="366"/>
    <x v="2"/>
    <x v="6"/>
    <s v="Barry Gonzalez"/>
    <d v="2013-07-13T00:00:00"/>
    <d v="2013-07-16T00:00:00"/>
    <x v="2"/>
    <x v="1"/>
    <s v="Finland"/>
    <x v="3"/>
    <s v="Europe"/>
    <x v="0"/>
    <x v="350"/>
    <n v="4"/>
    <x v="2"/>
    <x v="350"/>
    <s v="Critical"/>
  </r>
  <r>
    <n v="644"/>
    <x v="2"/>
    <x v="6"/>
    <s v="Carl Ludwig"/>
    <d v="2013-07-04T00:00:00"/>
    <d v="2013-07-04T00:00:00"/>
    <x v="3"/>
    <x v="1"/>
    <s v="Brazil"/>
    <x v="7"/>
    <s v="LATAM"/>
    <x v="0"/>
    <x v="351"/>
    <n v="8"/>
    <x v="13"/>
    <x v="351"/>
    <s v="Critical"/>
  </r>
  <r>
    <n v="647"/>
    <x v="2"/>
    <x v="6"/>
    <s v="Darren Budd"/>
    <d v="2013-07-03T00:00:00"/>
    <d v="2013-07-07T00:00:00"/>
    <x v="1"/>
    <x v="0"/>
    <s v="France"/>
    <x v="1"/>
    <s v="Europe"/>
    <x v="0"/>
    <x v="352"/>
    <n v="8"/>
    <x v="1"/>
    <x v="352"/>
    <s v="High"/>
  </r>
  <r>
    <n v="107"/>
    <x v="3"/>
    <x v="6"/>
    <s v="Aaron Smayling"/>
    <d v="2012-07-26T00:00:00"/>
    <d v="2012-08-01T00:00:00"/>
    <x v="1"/>
    <x v="0"/>
    <s v="United States"/>
    <x v="17"/>
    <s v="USCA"/>
    <x v="2"/>
    <x v="353"/>
    <n v="11"/>
    <x v="2"/>
    <x v="353"/>
    <s v="Medium"/>
  </r>
  <r>
    <n v="220"/>
    <x v="3"/>
    <x v="6"/>
    <s v="Bruce Geld"/>
    <d v="2012-07-18T00:00:00"/>
    <d v="2012-07-19T00:00:00"/>
    <x v="0"/>
    <x v="1"/>
    <s v="Malaysia"/>
    <x v="10"/>
    <s v="Asia Pacific"/>
    <x v="0"/>
    <x v="354"/>
    <n v="4"/>
    <x v="2"/>
    <x v="354"/>
    <s v="High"/>
  </r>
  <r>
    <n v="569"/>
    <x v="3"/>
    <x v="6"/>
    <s v="Adrian Hane"/>
    <d v="2012-07-17T00:00:00"/>
    <d v="2012-07-17T00:00:00"/>
    <x v="3"/>
    <x v="2"/>
    <s v="United States"/>
    <x v="19"/>
    <s v="USCA"/>
    <x v="1"/>
    <x v="355"/>
    <n v="4"/>
    <x v="5"/>
    <x v="355"/>
    <s v="High"/>
  </r>
  <r>
    <n v="390"/>
    <x v="3"/>
    <x v="6"/>
    <s v="Melanie Seite"/>
    <d v="2012-07-13T00:00:00"/>
    <d v="2012-07-14T00:00:00"/>
    <x v="0"/>
    <x v="1"/>
    <s v="United Kingdom"/>
    <x v="3"/>
    <s v="Europe"/>
    <x v="0"/>
    <x v="356"/>
    <n v="4"/>
    <x v="0"/>
    <x v="356"/>
    <s v="Critical"/>
  </r>
  <r>
    <n v="186"/>
    <x v="0"/>
    <x v="7"/>
    <s v="Eugene Hildebrand"/>
    <d v="2015-08-29T00:00:00"/>
    <d v="2015-09-03T00:00:00"/>
    <x v="1"/>
    <x v="2"/>
    <s v="France"/>
    <x v="1"/>
    <s v="Europe"/>
    <x v="0"/>
    <x v="357"/>
    <n v="9"/>
    <x v="1"/>
    <x v="357"/>
    <s v="Medium"/>
  </r>
  <r>
    <n v="293"/>
    <x v="0"/>
    <x v="7"/>
    <s v="Chad Cunningham"/>
    <d v="2015-08-29T00:00:00"/>
    <d v="2015-09-02T00:00:00"/>
    <x v="1"/>
    <x v="2"/>
    <s v="Mexico"/>
    <x v="11"/>
    <s v="LATAM"/>
    <x v="0"/>
    <x v="358"/>
    <n v="5"/>
    <x v="2"/>
    <x v="358"/>
    <s v="High"/>
  </r>
  <r>
    <n v="760"/>
    <x v="0"/>
    <x v="7"/>
    <s v="Sarah Brown"/>
    <d v="2015-08-29T00:00:00"/>
    <d v="2015-09-03T00:00:00"/>
    <x v="2"/>
    <x v="1"/>
    <s v="Brazil"/>
    <x v="7"/>
    <s v="LATAM"/>
    <x v="2"/>
    <x v="359"/>
    <n v="8"/>
    <x v="2"/>
    <x v="359"/>
    <s v="Medium"/>
  </r>
  <r>
    <n v="48"/>
    <x v="0"/>
    <x v="7"/>
    <s v="Arthur Prichep"/>
    <d v="2015-08-28T00:00:00"/>
    <d v="2015-08-29T00:00:00"/>
    <x v="0"/>
    <x v="1"/>
    <s v="China"/>
    <x v="2"/>
    <s v="Asia Pacific"/>
    <x v="1"/>
    <x v="360"/>
    <n v="6"/>
    <x v="2"/>
    <x v="360"/>
    <s v="High"/>
  </r>
  <r>
    <n v="301"/>
    <x v="0"/>
    <x v="7"/>
    <s v="Carlos Meador"/>
    <d v="2015-08-28T00:00:00"/>
    <d v="2015-08-31T00:00:00"/>
    <x v="0"/>
    <x v="1"/>
    <s v="China"/>
    <x v="2"/>
    <s v="Asia Pacific"/>
    <x v="2"/>
    <x v="361"/>
    <n v="3"/>
    <x v="2"/>
    <x v="361"/>
    <s v="Medium"/>
  </r>
  <r>
    <n v="74"/>
    <x v="0"/>
    <x v="7"/>
    <s v="Laura Armstrong"/>
    <d v="2015-08-26T00:00:00"/>
    <d v="2015-08-27T00:00:00"/>
    <x v="0"/>
    <x v="0"/>
    <s v="Indonesia"/>
    <x v="10"/>
    <s v="Asia Pacific"/>
    <x v="1"/>
    <x v="362"/>
    <n v="7"/>
    <x v="15"/>
    <x v="362"/>
    <s v="High"/>
  </r>
  <r>
    <n v="742"/>
    <x v="0"/>
    <x v="7"/>
    <s v="Brad Eason"/>
    <d v="2015-08-26T00:00:00"/>
    <d v="2015-08-28T00:00:00"/>
    <x v="0"/>
    <x v="2"/>
    <s v="Australia"/>
    <x v="0"/>
    <s v="Asia Pacific"/>
    <x v="1"/>
    <x v="363"/>
    <n v="6"/>
    <x v="14"/>
    <x v="363"/>
    <s v="High"/>
  </r>
  <r>
    <n v="451"/>
    <x v="0"/>
    <x v="7"/>
    <s v="Sally Hughsby"/>
    <d v="2015-08-23T00:00:00"/>
    <d v="2015-08-28T00:00:00"/>
    <x v="1"/>
    <x v="0"/>
    <s v="Hungary"/>
    <x v="15"/>
    <s v="Europe"/>
    <x v="0"/>
    <x v="364"/>
    <n v="14"/>
    <x v="2"/>
    <x v="364"/>
    <s v="Medium"/>
  </r>
  <r>
    <n v="163"/>
    <x v="0"/>
    <x v="7"/>
    <s v="Liz Carlisle"/>
    <d v="2015-08-20T00:00:00"/>
    <d v="2015-08-25T00:00:00"/>
    <x v="1"/>
    <x v="1"/>
    <s v="Saudi Arabia"/>
    <x v="12"/>
    <s v="Asia Pacific"/>
    <x v="0"/>
    <x v="338"/>
    <n v="8"/>
    <x v="2"/>
    <x v="365"/>
    <s v="Medium"/>
  </r>
  <r>
    <n v="575"/>
    <x v="0"/>
    <x v="7"/>
    <s v="Adrian Hane"/>
    <d v="2015-08-18T00:00:00"/>
    <d v="2015-08-24T00:00:00"/>
    <x v="1"/>
    <x v="2"/>
    <s v="United States"/>
    <x v="8"/>
    <s v="USCA"/>
    <x v="0"/>
    <x v="365"/>
    <n v="6"/>
    <x v="2"/>
    <x v="366"/>
    <s v="Low"/>
  </r>
  <r>
    <n v="584"/>
    <x v="0"/>
    <x v="7"/>
    <s v="Adrian Hane"/>
    <d v="2015-08-18T00:00:00"/>
    <d v="2015-08-24T00:00:00"/>
    <x v="1"/>
    <x v="2"/>
    <s v="United States"/>
    <x v="8"/>
    <s v="USCA"/>
    <x v="2"/>
    <x v="366"/>
    <n v="3"/>
    <x v="2"/>
    <x v="367"/>
    <s v="Low"/>
  </r>
  <r>
    <n v="221"/>
    <x v="0"/>
    <x v="7"/>
    <s v="Corey Roper"/>
    <d v="2015-08-14T00:00:00"/>
    <d v="2015-08-16T00:00:00"/>
    <x v="2"/>
    <x v="2"/>
    <s v="Russia"/>
    <x v="15"/>
    <s v="Europe"/>
    <x v="1"/>
    <x v="367"/>
    <n v="8"/>
    <x v="2"/>
    <x v="368"/>
    <s v="Medium"/>
  </r>
  <r>
    <n v="792"/>
    <x v="0"/>
    <x v="7"/>
    <s v="Henry Goldwyn"/>
    <d v="2015-08-14T00:00:00"/>
    <d v="2015-08-18T00:00:00"/>
    <x v="1"/>
    <x v="0"/>
    <s v="Pakistan"/>
    <x v="4"/>
    <s v="Asia Pacific"/>
    <x v="2"/>
    <x v="368"/>
    <n v="6"/>
    <x v="4"/>
    <x v="369"/>
    <s v="High"/>
  </r>
  <r>
    <n v="638"/>
    <x v="0"/>
    <x v="7"/>
    <s v="Dennis Kane"/>
    <d v="2015-08-12T00:00:00"/>
    <d v="2015-08-15T00:00:00"/>
    <x v="2"/>
    <x v="1"/>
    <s v="Democratic Republic of the Congo"/>
    <x v="14"/>
    <s v="Africa"/>
    <x v="0"/>
    <x v="369"/>
    <n v="4"/>
    <x v="2"/>
    <x v="370"/>
    <s v="Critical"/>
  </r>
  <r>
    <n v="63"/>
    <x v="0"/>
    <x v="7"/>
    <s v="Michael Stewart"/>
    <d v="2015-08-11T00:00:00"/>
    <d v="2015-08-16T00:00:00"/>
    <x v="2"/>
    <x v="0"/>
    <s v="Germany"/>
    <x v="1"/>
    <s v="Europe"/>
    <x v="0"/>
    <x v="370"/>
    <n v="7"/>
    <x v="2"/>
    <x v="371"/>
    <s v="Medium"/>
  </r>
  <r>
    <n v="621"/>
    <x v="0"/>
    <x v="7"/>
    <s v="Maria Etezadi"/>
    <d v="2015-08-11T00:00:00"/>
    <d v="2015-08-14T00:00:00"/>
    <x v="0"/>
    <x v="2"/>
    <s v="United Kingdom"/>
    <x v="3"/>
    <s v="Europe"/>
    <x v="1"/>
    <x v="371"/>
    <n v="2"/>
    <x v="2"/>
    <x v="372"/>
    <s v="Critical"/>
  </r>
  <r>
    <n v="337"/>
    <x v="0"/>
    <x v="7"/>
    <s v="Christine Abelman"/>
    <d v="2015-08-07T00:00:00"/>
    <d v="2015-08-09T00:00:00"/>
    <x v="2"/>
    <x v="0"/>
    <s v="France"/>
    <x v="1"/>
    <s v="Europe"/>
    <x v="0"/>
    <x v="372"/>
    <n v="3"/>
    <x v="1"/>
    <x v="373"/>
    <s v="Critical"/>
  </r>
  <r>
    <n v="499"/>
    <x v="0"/>
    <x v="7"/>
    <s v="Joy Smith"/>
    <d v="2015-08-07T00:00:00"/>
    <d v="2015-08-12T00:00:00"/>
    <x v="1"/>
    <x v="1"/>
    <s v="Pakistan"/>
    <x v="4"/>
    <s v="Asia Pacific"/>
    <x v="1"/>
    <x v="373"/>
    <n v="7"/>
    <x v="5"/>
    <x v="374"/>
    <s v="Medium"/>
  </r>
  <r>
    <n v="381"/>
    <x v="0"/>
    <x v="7"/>
    <s v="Art Foster"/>
    <d v="2015-08-06T00:00:00"/>
    <d v="2015-08-09T00:00:00"/>
    <x v="2"/>
    <x v="1"/>
    <s v="India"/>
    <x v="4"/>
    <s v="Asia Pacific"/>
    <x v="0"/>
    <x v="374"/>
    <n v="4"/>
    <x v="2"/>
    <x v="375"/>
    <s v="High"/>
  </r>
  <r>
    <n v="543"/>
    <x v="0"/>
    <x v="7"/>
    <s v="Sally Knutson"/>
    <d v="2015-08-06T00:00:00"/>
    <d v="2015-08-07T00:00:00"/>
    <x v="0"/>
    <x v="1"/>
    <s v="France"/>
    <x v="1"/>
    <s v="Europe"/>
    <x v="0"/>
    <x v="375"/>
    <n v="6"/>
    <x v="2"/>
    <x v="376"/>
    <s v="Critical"/>
  </r>
  <r>
    <n v="703"/>
    <x v="0"/>
    <x v="7"/>
    <s v="Rick Wilson"/>
    <d v="2015-08-06T00:00:00"/>
    <d v="2015-08-06T00:00:00"/>
    <x v="3"/>
    <x v="0"/>
    <s v="Norway"/>
    <x v="3"/>
    <s v="Europe"/>
    <x v="0"/>
    <x v="376"/>
    <n v="5"/>
    <x v="2"/>
    <x v="377"/>
    <s v="Medium"/>
  </r>
  <r>
    <n v="59"/>
    <x v="0"/>
    <x v="7"/>
    <s v="Mitch Webber"/>
    <d v="2015-08-05T00:00:00"/>
    <d v="2015-08-06T00:00:00"/>
    <x v="0"/>
    <x v="1"/>
    <s v="Australia"/>
    <x v="0"/>
    <s v="Asia Pacific"/>
    <x v="2"/>
    <x v="377"/>
    <n v="9"/>
    <x v="0"/>
    <x v="378"/>
    <s v="High"/>
  </r>
  <r>
    <n v="637"/>
    <x v="0"/>
    <x v="7"/>
    <s v="Chris McAfee"/>
    <d v="2015-08-05T00:00:00"/>
    <d v="2015-08-09T00:00:00"/>
    <x v="1"/>
    <x v="1"/>
    <s v="United Kingdom"/>
    <x v="3"/>
    <s v="Europe"/>
    <x v="0"/>
    <x v="378"/>
    <n v="8"/>
    <x v="2"/>
    <x v="379"/>
    <s v="High"/>
  </r>
  <r>
    <n v="485"/>
    <x v="0"/>
    <x v="7"/>
    <s v="Tom Stivers"/>
    <d v="2015-08-04T00:00:00"/>
    <d v="2015-08-09T00:00:00"/>
    <x v="2"/>
    <x v="0"/>
    <s v="Montenegro"/>
    <x v="6"/>
    <s v="Europe"/>
    <x v="2"/>
    <x v="379"/>
    <n v="6"/>
    <x v="2"/>
    <x v="380"/>
    <s v="Medium"/>
  </r>
  <r>
    <n v="511"/>
    <x v="0"/>
    <x v="7"/>
    <s v="Adrian Barton"/>
    <d v="2015-08-04T00:00:00"/>
    <d v="2015-08-08T00:00:00"/>
    <x v="1"/>
    <x v="1"/>
    <s v="United States"/>
    <x v="9"/>
    <s v="USCA"/>
    <x v="0"/>
    <x v="380"/>
    <n v="3"/>
    <x v="5"/>
    <x v="381"/>
    <s v="High"/>
  </r>
  <r>
    <n v="77"/>
    <x v="0"/>
    <x v="7"/>
    <s v="Aaron Smayling"/>
    <d v="2015-08-02T00:00:00"/>
    <d v="2015-08-08T00:00:00"/>
    <x v="1"/>
    <x v="0"/>
    <s v="United States"/>
    <x v="9"/>
    <s v="USCA"/>
    <x v="0"/>
    <x v="381"/>
    <n v="3"/>
    <x v="14"/>
    <x v="382"/>
    <s v="Medium"/>
  </r>
  <r>
    <n v="116"/>
    <x v="0"/>
    <x v="7"/>
    <s v="Aaron Smayling"/>
    <d v="2015-08-02T00:00:00"/>
    <d v="2015-08-08T00:00:00"/>
    <x v="1"/>
    <x v="0"/>
    <s v="United States"/>
    <x v="9"/>
    <s v="USCA"/>
    <x v="2"/>
    <x v="382"/>
    <n v="7"/>
    <x v="5"/>
    <x v="383"/>
    <s v="Medium"/>
  </r>
  <r>
    <n v="152"/>
    <x v="0"/>
    <x v="7"/>
    <s v="Ryan Akin"/>
    <d v="2015-08-02T00:00:00"/>
    <d v="2015-08-03T00:00:00"/>
    <x v="0"/>
    <x v="1"/>
    <s v="France"/>
    <x v="1"/>
    <s v="Europe"/>
    <x v="1"/>
    <x v="383"/>
    <n v="3"/>
    <x v="0"/>
    <x v="384"/>
    <s v="Critical"/>
  </r>
  <r>
    <n v="64"/>
    <x v="1"/>
    <x v="7"/>
    <s v="Kimberly Carter"/>
    <d v="2014-08-31T00:00:00"/>
    <d v="2014-09-03T00:00:00"/>
    <x v="0"/>
    <x v="0"/>
    <s v="Germany"/>
    <x v="1"/>
    <s v="Europe"/>
    <x v="0"/>
    <x v="384"/>
    <n v="9"/>
    <x v="2"/>
    <x v="385"/>
    <s v="Critical"/>
  </r>
  <r>
    <n v="159"/>
    <x v="1"/>
    <x v="7"/>
    <s v="Adam Bellavance"/>
    <d v="2014-08-30T00:00:00"/>
    <d v="2014-09-04T00:00:00"/>
    <x v="1"/>
    <x v="2"/>
    <s v="United States"/>
    <x v="17"/>
    <s v="USCA"/>
    <x v="2"/>
    <x v="385"/>
    <n v="3"/>
    <x v="2"/>
    <x v="386"/>
    <s v="Medium"/>
  </r>
  <r>
    <n v="149"/>
    <x v="1"/>
    <x v="7"/>
    <s v="Corey Roper"/>
    <d v="2014-08-27T00:00:00"/>
    <d v="2014-08-29T00:00:00"/>
    <x v="2"/>
    <x v="2"/>
    <s v="Australia"/>
    <x v="0"/>
    <s v="Asia Pacific"/>
    <x v="1"/>
    <x v="386"/>
    <n v="7"/>
    <x v="0"/>
    <x v="387"/>
    <s v="High"/>
  </r>
  <r>
    <n v="255"/>
    <x v="1"/>
    <x v="7"/>
    <s v="Heather Jas"/>
    <d v="2014-08-24T00:00:00"/>
    <d v="2014-08-26T00:00:00"/>
    <x v="2"/>
    <x v="2"/>
    <s v="China"/>
    <x v="2"/>
    <s v="Asia Pacific"/>
    <x v="1"/>
    <x v="387"/>
    <n v="7"/>
    <x v="8"/>
    <x v="388"/>
    <s v="Critical"/>
  </r>
  <r>
    <n v="41"/>
    <x v="1"/>
    <x v="7"/>
    <s v="Joy Bell-"/>
    <d v="2014-08-22T00:00:00"/>
    <d v="2014-08-26T00:00:00"/>
    <x v="1"/>
    <x v="1"/>
    <s v="Indonesia"/>
    <x v="10"/>
    <s v="Asia Pacific"/>
    <x v="0"/>
    <x v="388"/>
    <n v="6"/>
    <x v="10"/>
    <x v="389"/>
    <s v="High"/>
  </r>
  <r>
    <n v="597"/>
    <x v="1"/>
    <x v="7"/>
    <s v="Paul Lucas"/>
    <d v="2014-08-20T00:00:00"/>
    <d v="2014-08-20T00:00:00"/>
    <x v="3"/>
    <x v="2"/>
    <s v="Myanmar (Burma)"/>
    <x v="10"/>
    <s v="Asia Pacific"/>
    <x v="2"/>
    <x v="389"/>
    <n v="6"/>
    <x v="10"/>
    <x v="390"/>
    <s v="Critical"/>
  </r>
  <r>
    <n v="492"/>
    <x v="1"/>
    <x v="7"/>
    <s v="Candace McMahon"/>
    <d v="2014-08-19T00:00:00"/>
    <d v="2014-08-21T00:00:00"/>
    <x v="2"/>
    <x v="0"/>
    <s v="Pakistan"/>
    <x v="4"/>
    <s v="Asia Pacific"/>
    <x v="0"/>
    <x v="390"/>
    <n v="9"/>
    <x v="4"/>
    <x v="391"/>
    <s v="Medium"/>
  </r>
  <r>
    <n v="763"/>
    <x v="1"/>
    <x v="7"/>
    <s v="Michelle Tran"/>
    <d v="2014-08-19T00:00:00"/>
    <d v="2014-08-20T00:00:00"/>
    <x v="0"/>
    <x v="2"/>
    <s v="Nigeria"/>
    <x v="21"/>
    <s v="Africa"/>
    <x v="1"/>
    <x v="391"/>
    <n v="12"/>
    <x v="3"/>
    <x v="392"/>
    <s v="Medium"/>
  </r>
  <r>
    <n v="388"/>
    <x v="1"/>
    <x v="7"/>
    <s v="Justin Deggeller"/>
    <d v="2014-08-17T00:00:00"/>
    <d v="2014-08-20T00:00:00"/>
    <x v="2"/>
    <x v="0"/>
    <s v="United Kingdom"/>
    <x v="3"/>
    <s v="Europe"/>
    <x v="1"/>
    <x v="392"/>
    <n v="3"/>
    <x v="2"/>
    <x v="393"/>
    <s v="Critical"/>
  </r>
  <r>
    <n v="472"/>
    <x v="1"/>
    <x v="7"/>
    <s v="Jack Lebron"/>
    <d v="2014-08-15T00:00:00"/>
    <d v="2014-08-17T00:00:00"/>
    <x v="2"/>
    <x v="1"/>
    <s v="Russia"/>
    <x v="15"/>
    <s v="Europe"/>
    <x v="0"/>
    <x v="393"/>
    <n v="4"/>
    <x v="2"/>
    <x v="394"/>
    <s v="Medium"/>
  </r>
  <r>
    <n v="443"/>
    <x v="1"/>
    <x v="7"/>
    <s v="Justin Ellison"/>
    <d v="2014-08-05T00:00:00"/>
    <d v="2014-08-07T00:00:00"/>
    <x v="0"/>
    <x v="0"/>
    <s v="Indonesia"/>
    <x v="10"/>
    <s v="Asia Pacific"/>
    <x v="1"/>
    <x v="394"/>
    <n v="2"/>
    <x v="9"/>
    <x v="395"/>
    <s v="Critical"/>
  </r>
  <r>
    <n v="214"/>
    <x v="1"/>
    <x v="7"/>
    <s v="Mary Zewe"/>
    <d v="2014-08-02T00:00:00"/>
    <d v="2014-08-02T00:00:00"/>
    <x v="3"/>
    <x v="0"/>
    <s v="Iran"/>
    <x v="4"/>
    <s v="Asia Pacific"/>
    <x v="0"/>
    <x v="395"/>
    <n v="10"/>
    <x v="2"/>
    <x v="396"/>
    <s v="Critical"/>
  </r>
  <r>
    <n v="307"/>
    <x v="1"/>
    <x v="7"/>
    <s v="Thomas Seio"/>
    <d v="2014-08-01T00:00:00"/>
    <d v="2014-08-04T00:00:00"/>
    <x v="2"/>
    <x v="0"/>
    <s v="Australia"/>
    <x v="0"/>
    <s v="Asia Pacific"/>
    <x v="1"/>
    <x v="396"/>
    <n v="6"/>
    <x v="2"/>
    <x v="397"/>
    <s v="Critical"/>
  </r>
  <r>
    <n v="541"/>
    <x v="1"/>
    <x v="7"/>
    <s v="Steven Ward"/>
    <d v="2014-08-01T00:00:00"/>
    <d v="2014-08-02T00:00:00"/>
    <x v="0"/>
    <x v="0"/>
    <s v="France"/>
    <x v="1"/>
    <s v="Europe"/>
    <x v="1"/>
    <x v="397"/>
    <n v="5"/>
    <x v="0"/>
    <x v="398"/>
    <s v="High"/>
  </r>
  <r>
    <n v="449"/>
    <x v="2"/>
    <x v="7"/>
    <s v="Barbara Fisher"/>
    <d v="2013-08-31T00:00:00"/>
    <d v="2013-09-02T00:00:00"/>
    <x v="2"/>
    <x v="0"/>
    <s v="France"/>
    <x v="1"/>
    <s v="Europe"/>
    <x v="0"/>
    <x v="398"/>
    <n v="3"/>
    <x v="1"/>
    <x v="399"/>
    <s v="Critical"/>
  </r>
  <r>
    <n v="786"/>
    <x v="2"/>
    <x v="7"/>
    <s v="Cari Sayre"/>
    <d v="2013-08-31T00:00:00"/>
    <d v="2013-09-02T00:00:00"/>
    <x v="2"/>
    <x v="0"/>
    <s v="China"/>
    <x v="2"/>
    <s v="Asia Pacific"/>
    <x v="0"/>
    <x v="399"/>
    <n v="2"/>
    <x v="2"/>
    <x v="400"/>
    <s v="Critical"/>
  </r>
  <r>
    <n v="687"/>
    <x v="2"/>
    <x v="7"/>
    <s v="Stefanie Holloman"/>
    <d v="2013-08-30T00:00:00"/>
    <d v="2013-09-02T00:00:00"/>
    <x v="2"/>
    <x v="0"/>
    <s v="Germany"/>
    <x v="1"/>
    <s v="Europe"/>
    <x v="1"/>
    <x v="400"/>
    <n v="5"/>
    <x v="16"/>
    <x v="401"/>
    <s v="Medium"/>
  </r>
  <r>
    <n v="299"/>
    <x v="2"/>
    <x v="7"/>
    <s v="Julia Dunbar"/>
    <d v="2013-08-29T00:00:00"/>
    <d v="2013-09-01T00:00:00"/>
    <x v="0"/>
    <x v="1"/>
    <s v="Spain"/>
    <x v="6"/>
    <s v="Europe"/>
    <x v="2"/>
    <x v="401"/>
    <n v="11"/>
    <x v="0"/>
    <x v="402"/>
    <s v="Critical"/>
  </r>
  <r>
    <n v="305"/>
    <x v="2"/>
    <x v="7"/>
    <s v="Phillina Ober"/>
    <d v="2013-08-28T00:00:00"/>
    <d v="2013-08-28T00:00:00"/>
    <x v="3"/>
    <x v="2"/>
    <s v="Australia"/>
    <x v="0"/>
    <s v="Asia Pacific"/>
    <x v="1"/>
    <x v="402"/>
    <n v="6"/>
    <x v="14"/>
    <x v="403"/>
    <s v="Critical"/>
  </r>
  <r>
    <n v="631"/>
    <x v="2"/>
    <x v="7"/>
    <s v="Dave Poirier"/>
    <d v="2013-08-28T00:00:00"/>
    <d v="2013-09-02T00:00:00"/>
    <x v="2"/>
    <x v="0"/>
    <s v="Australia"/>
    <x v="0"/>
    <s v="Asia Pacific"/>
    <x v="2"/>
    <x v="403"/>
    <n v="9"/>
    <x v="0"/>
    <x v="404"/>
    <s v="Medium"/>
  </r>
  <r>
    <n v="546"/>
    <x v="2"/>
    <x v="7"/>
    <s v="Astrea Jones"/>
    <d v="2013-08-27T00:00:00"/>
    <d v="2013-08-31T00:00:00"/>
    <x v="1"/>
    <x v="1"/>
    <s v="Morocco"/>
    <x v="16"/>
    <s v="Africa"/>
    <x v="0"/>
    <x v="165"/>
    <n v="4"/>
    <x v="2"/>
    <x v="405"/>
    <s v="High"/>
  </r>
  <r>
    <n v="494"/>
    <x v="2"/>
    <x v="7"/>
    <s v="Kristina Nunn"/>
    <d v="2013-08-22T00:00:00"/>
    <d v="2013-08-29T00:00:00"/>
    <x v="1"/>
    <x v="2"/>
    <s v="Iran"/>
    <x v="4"/>
    <s v="Asia Pacific"/>
    <x v="2"/>
    <x v="404"/>
    <n v="6"/>
    <x v="2"/>
    <x v="406"/>
    <s v="Low"/>
  </r>
  <r>
    <n v="591"/>
    <x v="2"/>
    <x v="7"/>
    <s v="Cathy Prescott"/>
    <d v="2013-08-20T00:00:00"/>
    <d v="2013-08-22T00:00:00"/>
    <x v="0"/>
    <x v="0"/>
    <s v="South Africa"/>
    <x v="18"/>
    <s v="Africa"/>
    <x v="1"/>
    <x v="405"/>
    <n v="6"/>
    <x v="2"/>
    <x v="407"/>
    <s v="Critical"/>
  </r>
  <r>
    <n v="610"/>
    <x v="2"/>
    <x v="7"/>
    <s v="Charles McCrossin"/>
    <d v="2013-08-20T00:00:00"/>
    <d v="2013-08-24T00:00:00"/>
    <x v="1"/>
    <x v="1"/>
    <s v="China"/>
    <x v="2"/>
    <s v="Asia Pacific"/>
    <x v="0"/>
    <x v="406"/>
    <n v="9"/>
    <x v="2"/>
    <x v="408"/>
    <s v="Medium"/>
  </r>
  <r>
    <n v="645"/>
    <x v="2"/>
    <x v="7"/>
    <s v="Christina Anderson"/>
    <d v="2013-08-20T00:00:00"/>
    <d v="2013-08-24T00:00:00"/>
    <x v="1"/>
    <x v="1"/>
    <s v="United Kingdom"/>
    <x v="3"/>
    <s v="Europe"/>
    <x v="1"/>
    <x v="407"/>
    <n v="7"/>
    <x v="2"/>
    <x v="409"/>
    <s v="High"/>
  </r>
  <r>
    <n v="341"/>
    <x v="2"/>
    <x v="7"/>
    <s v="Duane Benoit"/>
    <d v="2013-08-17T00:00:00"/>
    <d v="2013-08-19T00:00:00"/>
    <x v="2"/>
    <x v="1"/>
    <s v="Romania"/>
    <x v="15"/>
    <s v="Europe"/>
    <x v="1"/>
    <x v="408"/>
    <n v="8"/>
    <x v="2"/>
    <x v="410"/>
    <s v="Critical"/>
  </r>
  <r>
    <n v="134"/>
    <x v="2"/>
    <x v="7"/>
    <s v="Evan Minnotte"/>
    <d v="2013-08-16T00:00:00"/>
    <d v="2013-08-16T00:00:00"/>
    <x v="3"/>
    <x v="2"/>
    <s v="Thailand"/>
    <x v="10"/>
    <s v="Asia Pacific"/>
    <x v="0"/>
    <x v="409"/>
    <n v="7"/>
    <x v="10"/>
    <x v="411"/>
    <s v="High"/>
  </r>
  <r>
    <n v="791"/>
    <x v="2"/>
    <x v="7"/>
    <s v="Steven Ward"/>
    <d v="2013-08-16T00:00:00"/>
    <d v="2013-08-20T00:00:00"/>
    <x v="1"/>
    <x v="0"/>
    <s v="Australia"/>
    <x v="0"/>
    <s v="Asia Pacific"/>
    <x v="0"/>
    <x v="410"/>
    <n v="5"/>
    <x v="0"/>
    <x v="412"/>
    <s v="Medium"/>
  </r>
  <r>
    <n v="272"/>
    <x v="2"/>
    <x v="7"/>
    <s v="Carol Triggs"/>
    <d v="2013-08-10T00:00:00"/>
    <d v="2013-08-12T00:00:00"/>
    <x v="0"/>
    <x v="1"/>
    <s v="Japan"/>
    <x v="2"/>
    <s v="Asia Pacific"/>
    <x v="0"/>
    <x v="411"/>
    <n v="8"/>
    <x v="2"/>
    <x v="413"/>
    <s v="High"/>
  </r>
  <r>
    <n v="346"/>
    <x v="2"/>
    <x v="7"/>
    <s v="Karl Braun"/>
    <d v="2013-08-09T00:00:00"/>
    <d v="2013-08-11T00:00:00"/>
    <x v="0"/>
    <x v="1"/>
    <s v="Malaysia"/>
    <x v="10"/>
    <s v="Asia Pacific"/>
    <x v="0"/>
    <x v="412"/>
    <n v="7"/>
    <x v="2"/>
    <x v="414"/>
    <s v="Critical"/>
  </r>
  <r>
    <n v="21"/>
    <x v="2"/>
    <x v="7"/>
    <s v="Ann Blume"/>
    <d v="2013-08-08T00:00:00"/>
    <d v="2013-08-10T00:00:00"/>
    <x v="0"/>
    <x v="0"/>
    <s v="Poland"/>
    <x v="15"/>
    <s v="Europe"/>
    <x v="1"/>
    <x v="413"/>
    <n v="4"/>
    <x v="2"/>
    <x v="415"/>
    <s v="Critical"/>
  </r>
  <r>
    <n v="343"/>
    <x v="2"/>
    <x v="7"/>
    <s v="Bruce Geld"/>
    <d v="2013-08-07T00:00:00"/>
    <d v="2013-08-08T00:00:00"/>
    <x v="0"/>
    <x v="1"/>
    <s v="Brazil"/>
    <x v="7"/>
    <s v="LATAM"/>
    <x v="2"/>
    <x v="414"/>
    <n v="7"/>
    <x v="2"/>
    <x v="416"/>
    <s v="High"/>
  </r>
  <r>
    <n v="276"/>
    <x v="2"/>
    <x v="7"/>
    <s v="Phillina Ober"/>
    <d v="2013-08-06T00:00:00"/>
    <d v="2013-08-07T00:00:00"/>
    <x v="0"/>
    <x v="2"/>
    <s v="Spain"/>
    <x v="6"/>
    <s v="Europe"/>
    <x v="0"/>
    <x v="415"/>
    <n v="8"/>
    <x v="0"/>
    <x v="417"/>
    <s v="Critical"/>
  </r>
  <r>
    <n v="145"/>
    <x v="2"/>
    <x v="7"/>
    <s v="Katharine Harms"/>
    <d v="2013-08-03T00:00:00"/>
    <d v="2013-08-08T00:00:00"/>
    <x v="1"/>
    <x v="0"/>
    <s v="Indonesia"/>
    <x v="10"/>
    <s v="Asia Pacific"/>
    <x v="2"/>
    <x v="416"/>
    <n v="8"/>
    <x v="10"/>
    <x v="418"/>
    <s v="High"/>
  </r>
  <r>
    <n v="401"/>
    <x v="2"/>
    <x v="7"/>
    <s v="Lena Hernandez"/>
    <d v="2013-08-03T00:00:00"/>
    <d v="2013-08-05T00:00:00"/>
    <x v="0"/>
    <x v="1"/>
    <s v="Brazil"/>
    <x v="7"/>
    <s v="LATAM"/>
    <x v="2"/>
    <x v="417"/>
    <n v="11"/>
    <x v="2"/>
    <x v="419"/>
    <s v="Medium"/>
  </r>
  <r>
    <n v="526"/>
    <x v="2"/>
    <x v="7"/>
    <s v="Gary Hwang"/>
    <d v="2013-08-03T00:00:00"/>
    <d v="2013-08-08T00:00:00"/>
    <x v="1"/>
    <x v="1"/>
    <s v="Australia"/>
    <x v="0"/>
    <s v="Asia Pacific"/>
    <x v="1"/>
    <x v="418"/>
    <n v="8"/>
    <x v="0"/>
    <x v="420"/>
    <s v="High"/>
  </r>
  <r>
    <n v="528"/>
    <x v="2"/>
    <x v="7"/>
    <s v="Chad McGuire"/>
    <d v="2013-08-03T00:00:00"/>
    <d v="2013-08-07T00:00:00"/>
    <x v="1"/>
    <x v="1"/>
    <s v="Italy"/>
    <x v="6"/>
    <s v="Europe"/>
    <x v="0"/>
    <x v="419"/>
    <n v="7"/>
    <x v="2"/>
    <x v="421"/>
    <s v="High"/>
  </r>
  <r>
    <n v="732"/>
    <x v="2"/>
    <x v="7"/>
    <s v="Alan Hwang"/>
    <d v="2013-08-03T00:00:00"/>
    <d v="2013-08-07T00:00:00"/>
    <x v="1"/>
    <x v="1"/>
    <s v="Egypt"/>
    <x v="16"/>
    <s v="Africa"/>
    <x v="2"/>
    <x v="420"/>
    <n v="4"/>
    <x v="2"/>
    <x v="422"/>
    <s v="Medium"/>
  </r>
  <r>
    <n v="211"/>
    <x v="2"/>
    <x v="7"/>
    <s v="Ken Black"/>
    <d v="2013-08-02T00:00:00"/>
    <d v="2013-08-04T00:00:00"/>
    <x v="0"/>
    <x v="0"/>
    <s v="China"/>
    <x v="2"/>
    <s v="Asia Pacific"/>
    <x v="0"/>
    <x v="421"/>
    <n v="4"/>
    <x v="2"/>
    <x v="228"/>
    <s v="High"/>
  </r>
  <r>
    <n v="238"/>
    <x v="2"/>
    <x v="7"/>
    <s v="Ellis Ballard"/>
    <d v="2013-08-01T00:00:00"/>
    <d v="2013-08-06T00:00:00"/>
    <x v="2"/>
    <x v="0"/>
    <s v="United Kingdom"/>
    <x v="3"/>
    <s v="Europe"/>
    <x v="2"/>
    <x v="345"/>
    <n v="7"/>
    <x v="2"/>
    <x v="345"/>
    <s v="Medium"/>
  </r>
  <r>
    <n v="592"/>
    <x v="3"/>
    <x v="7"/>
    <s v="Joe Kamberova"/>
    <d v="2012-08-29T00:00:00"/>
    <d v="2012-08-29T00:00:00"/>
    <x v="3"/>
    <x v="1"/>
    <s v="Russia"/>
    <x v="15"/>
    <s v="Europe"/>
    <x v="1"/>
    <x v="422"/>
    <n v="4"/>
    <x v="2"/>
    <x v="423"/>
    <s v="High"/>
  </r>
  <r>
    <n v="535"/>
    <x v="3"/>
    <x v="7"/>
    <s v="Brendan Murry"/>
    <d v="2012-08-28T00:00:00"/>
    <d v="2012-09-04T00:00:00"/>
    <x v="1"/>
    <x v="0"/>
    <s v="Australia"/>
    <x v="0"/>
    <s v="Asia Pacific"/>
    <x v="1"/>
    <x v="423"/>
    <n v="7"/>
    <x v="8"/>
    <x v="424"/>
    <s v="Low"/>
  </r>
  <r>
    <n v="700"/>
    <x v="3"/>
    <x v="7"/>
    <s v="Alejandro Savely"/>
    <d v="2012-08-16T00:00:00"/>
    <d v="2012-08-18T00:00:00"/>
    <x v="0"/>
    <x v="0"/>
    <s v="Russia"/>
    <x v="15"/>
    <s v="Europe"/>
    <x v="1"/>
    <x v="424"/>
    <n v="10"/>
    <x v="2"/>
    <x v="425"/>
    <s v="Critical"/>
  </r>
  <r>
    <n v="190"/>
    <x v="3"/>
    <x v="7"/>
    <s v="Alice McCarthy"/>
    <d v="2012-08-15T00:00:00"/>
    <d v="2012-08-20T00:00:00"/>
    <x v="1"/>
    <x v="0"/>
    <s v="United Kingdom"/>
    <x v="3"/>
    <s v="Europe"/>
    <x v="0"/>
    <x v="425"/>
    <n v="7"/>
    <x v="2"/>
    <x v="426"/>
    <s v="Medium"/>
  </r>
  <r>
    <n v="321"/>
    <x v="3"/>
    <x v="7"/>
    <s v="Ken Brennan"/>
    <d v="2012-08-15T00:00:00"/>
    <d v="2012-08-19T00:00:00"/>
    <x v="1"/>
    <x v="0"/>
    <s v="India"/>
    <x v="4"/>
    <s v="Asia Pacific"/>
    <x v="1"/>
    <x v="426"/>
    <n v="9"/>
    <x v="2"/>
    <x v="427"/>
    <s v="Medium"/>
  </r>
  <r>
    <n v="169"/>
    <x v="3"/>
    <x v="7"/>
    <s v="Becky Pak"/>
    <d v="2012-08-09T00:00:00"/>
    <d v="2012-08-16T00:00:00"/>
    <x v="1"/>
    <x v="1"/>
    <s v="United Kingdom"/>
    <x v="3"/>
    <s v="Europe"/>
    <x v="0"/>
    <x v="427"/>
    <n v="9"/>
    <x v="0"/>
    <x v="428"/>
    <s v="Medium"/>
  </r>
  <r>
    <n v="105"/>
    <x v="3"/>
    <x v="7"/>
    <s v="Khloe Miller"/>
    <d v="2012-08-08T00:00:00"/>
    <d v="2012-08-10T00:00:00"/>
    <x v="0"/>
    <x v="1"/>
    <s v="Germany"/>
    <x v="1"/>
    <s v="Europe"/>
    <x v="0"/>
    <x v="428"/>
    <n v="5"/>
    <x v="2"/>
    <x v="429"/>
    <s v="Critical"/>
  </r>
  <r>
    <n v="209"/>
    <x v="3"/>
    <x v="7"/>
    <s v="Larry Hughes"/>
    <d v="2012-08-08T00:00:00"/>
    <d v="2012-08-08T00:00:00"/>
    <x v="3"/>
    <x v="1"/>
    <s v="Dominican Republic"/>
    <x v="20"/>
    <s v="LATAM"/>
    <x v="0"/>
    <x v="429"/>
    <n v="6"/>
    <x v="5"/>
    <x v="430"/>
    <s v="High"/>
  </r>
  <r>
    <n v="672"/>
    <x v="3"/>
    <x v="7"/>
    <s v="Larry Hughes"/>
    <d v="2012-08-08T00:00:00"/>
    <d v="2012-08-08T00:00:00"/>
    <x v="3"/>
    <x v="1"/>
    <s v="Dominican Republic"/>
    <x v="20"/>
    <s v="LATAM"/>
    <x v="2"/>
    <x v="430"/>
    <n v="6"/>
    <x v="5"/>
    <x v="431"/>
    <s v="High"/>
  </r>
  <r>
    <n v="481"/>
    <x v="3"/>
    <x v="7"/>
    <s v="Don Miller"/>
    <d v="2012-08-02T00:00:00"/>
    <d v="2012-08-05T00:00:00"/>
    <x v="2"/>
    <x v="0"/>
    <s v="India"/>
    <x v="4"/>
    <s v="Asia Pacific"/>
    <x v="0"/>
    <x v="431"/>
    <n v="5"/>
    <x v="2"/>
    <x v="432"/>
    <s v="Critical"/>
  </r>
  <r>
    <n v="746"/>
    <x v="0"/>
    <x v="8"/>
    <s v="Scott Williamson"/>
    <d v="2015-09-30T00:00:00"/>
    <d v="2015-10-02T00:00:00"/>
    <x v="0"/>
    <x v="1"/>
    <s v="Italy"/>
    <x v="6"/>
    <s v="Europe"/>
    <x v="0"/>
    <x v="432"/>
    <n v="3"/>
    <x v="14"/>
    <x v="433"/>
    <s v="Critical"/>
  </r>
  <r>
    <n v="244"/>
    <x v="0"/>
    <x v="8"/>
    <s v="Maxwell Schwartz"/>
    <d v="2015-09-28T00:00:00"/>
    <d v="2015-10-01T00:00:00"/>
    <x v="0"/>
    <x v="1"/>
    <s v="United Kingdom"/>
    <x v="3"/>
    <s v="Europe"/>
    <x v="1"/>
    <x v="433"/>
    <n v="7"/>
    <x v="2"/>
    <x v="434"/>
    <s v="High"/>
  </r>
  <r>
    <n v="43"/>
    <x v="0"/>
    <x v="8"/>
    <s v="Vivek Grady"/>
    <d v="2015-09-26T00:00:00"/>
    <d v="2015-09-28T00:00:00"/>
    <x v="2"/>
    <x v="0"/>
    <s v="India"/>
    <x v="4"/>
    <s v="Asia Pacific"/>
    <x v="1"/>
    <x v="434"/>
    <n v="13"/>
    <x v="2"/>
    <x v="435"/>
    <s v="Medium"/>
  </r>
  <r>
    <n v="232"/>
    <x v="0"/>
    <x v="8"/>
    <s v="Adam Hart"/>
    <d v="2015-09-26T00:00:00"/>
    <d v="2015-09-29T00:00:00"/>
    <x v="0"/>
    <x v="0"/>
    <s v="United States"/>
    <x v="17"/>
    <s v="USCA"/>
    <x v="2"/>
    <x v="435"/>
    <n v="2"/>
    <x v="5"/>
    <x v="436"/>
    <s v="Medium"/>
  </r>
  <r>
    <n v="260"/>
    <x v="0"/>
    <x v="8"/>
    <s v="Adam Hart"/>
    <d v="2015-09-26T00:00:00"/>
    <d v="2015-09-29T00:00:00"/>
    <x v="0"/>
    <x v="0"/>
    <s v="United States"/>
    <x v="17"/>
    <s v="USCA"/>
    <x v="2"/>
    <x v="436"/>
    <n v="5"/>
    <x v="3"/>
    <x v="437"/>
    <s v="Medium"/>
  </r>
  <r>
    <n v="740"/>
    <x v="0"/>
    <x v="8"/>
    <s v="Harold Dahlen"/>
    <d v="2015-09-24T00:00:00"/>
    <d v="2015-10-01T00:00:00"/>
    <x v="1"/>
    <x v="2"/>
    <s v="Germany"/>
    <x v="1"/>
    <s v="Europe"/>
    <x v="1"/>
    <x v="437"/>
    <n v="6"/>
    <x v="0"/>
    <x v="438"/>
    <s v="Low"/>
  </r>
  <r>
    <n v="711"/>
    <x v="0"/>
    <x v="8"/>
    <s v="Hallie Redmond"/>
    <d v="2015-09-23T00:00:00"/>
    <d v="2015-09-29T00:00:00"/>
    <x v="1"/>
    <x v="2"/>
    <s v="Philippines"/>
    <x v="10"/>
    <s v="Asia Pacific"/>
    <x v="1"/>
    <x v="438"/>
    <n v="8"/>
    <x v="6"/>
    <x v="439"/>
    <s v="Medium"/>
  </r>
  <r>
    <n v="328"/>
    <x v="0"/>
    <x v="8"/>
    <s v="Beth Paige"/>
    <d v="2015-09-22T00:00:00"/>
    <d v="2015-09-25T00:00:00"/>
    <x v="2"/>
    <x v="1"/>
    <s v="Singapore"/>
    <x v="10"/>
    <s v="Asia Pacific"/>
    <x v="0"/>
    <x v="439"/>
    <n v="9"/>
    <x v="2"/>
    <x v="440"/>
    <s v="Critical"/>
  </r>
  <r>
    <n v="482"/>
    <x v="0"/>
    <x v="8"/>
    <s v="Adrian Barton"/>
    <d v="2015-09-20T00:00:00"/>
    <d v="2015-09-26T00:00:00"/>
    <x v="1"/>
    <x v="1"/>
    <s v="United States"/>
    <x v="19"/>
    <s v="USCA"/>
    <x v="0"/>
    <x v="440"/>
    <n v="2"/>
    <x v="5"/>
    <x v="441"/>
    <s v="Low"/>
  </r>
  <r>
    <n v="491"/>
    <x v="0"/>
    <x v="8"/>
    <s v="Adrian Barton"/>
    <d v="2015-09-20T00:00:00"/>
    <d v="2015-09-26T00:00:00"/>
    <x v="1"/>
    <x v="1"/>
    <s v="United States"/>
    <x v="19"/>
    <s v="USCA"/>
    <x v="0"/>
    <x v="441"/>
    <n v="2"/>
    <x v="5"/>
    <x v="442"/>
    <s v="Low"/>
  </r>
  <r>
    <n v="539"/>
    <x v="0"/>
    <x v="8"/>
    <s v="Adrian Barton"/>
    <d v="2015-09-20T00:00:00"/>
    <d v="2015-09-26T00:00:00"/>
    <x v="1"/>
    <x v="1"/>
    <s v="United States"/>
    <x v="19"/>
    <s v="USCA"/>
    <x v="2"/>
    <x v="442"/>
    <n v="4"/>
    <x v="3"/>
    <x v="443"/>
    <s v="Low"/>
  </r>
  <r>
    <n v="555"/>
    <x v="0"/>
    <x v="8"/>
    <s v="Adrian Barton"/>
    <d v="2015-09-20T00:00:00"/>
    <d v="2015-09-26T00:00:00"/>
    <x v="1"/>
    <x v="1"/>
    <s v="United States"/>
    <x v="19"/>
    <s v="USCA"/>
    <x v="2"/>
    <x v="74"/>
    <n v="2"/>
    <x v="5"/>
    <x v="75"/>
    <s v="Low"/>
  </r>
  <r>
    <n v="316"/>
    <x v="0"/>
    <x v="8"/>
    <s v="Nancy Lomonaco"/>
    <d v="2015-09-19T00:00:00"/>
    <d v="2015-09-19T00:00:00"/>
    <x v="3"/>
    <x v="2"/>
    <s v="New Zealand"/>
    <x v="0"/>
    <s v="Asia Pacific"/>
    <x v="2"/>
    <x v="443"/>
    <n v="6"/>
    <x v="2"/>
    <x v="444"/>
    <s v="Critical"/>
  </r>
  <r>
    <n v="439"/>
    <x v="0"/>
    <x v="8"/>
    <s v="Chad Sievert"/>
    <d v="2015-09-19T00:00:00"/>
    <d v="2015-09-21T00:00:00"/>
    <x v="2"/>
    <x v="1"/>
    <s v="Australia"/>
    <x v="0"/>
    <s v="Asia Pacific"/>
    <x v="1"/>
    <x v="444"/>
    <n v="4"/>
    <x v="0"/>
    <x v="445"/>
    <s v="High"/>
  </r>
  <r>
    <n v="586"/>
    <x v="0"/>
    <x v="8"/>
    <s v="Nancy Lomonaco"/>
    <d v="2015-09-19T00:00:00"/>
    <d v="2015-09-19T00:00:00"/>
    <x v="3"/>
    <x v="2"/>
    <s v="New Zealand"/>
    <x v="0"/>
    <s v="Asia Pacific"/>
    <x v="0"/>
    <x v="445"/>
    <n v="6"/>
    <x v="2"/>
    <x v="446"/>
    <s v="Critical"/>
  </r>
  <r>
    <n v="52"/>
    <x v="0"/>
    <x v="8"/>
    <s v="Trudy Glocke"/>
    <d v="2015-09-18T00:00:00"/>
    <d v="2015-09-21T00:00:00"/>
    <x v="0"/>
    <x v="1"/>
    <s v="Iran"/>
    <x v="4"/>
    <s v="Asia Pacific"/>
    <x v="0"/>
    <x v="446"/>
    <n v="8"/>
    <x v="2"/>
    <x v="447"/>
    <s v="Critical"/>
  </r>
  <r>
    <n v="130"/>
    <x v="0"/>
    <x v="8"/>
    <s v="Gary McGarr"/>
    <d v="2015-09-18T00:00:00"/>
    <d v="2015-09-18T00:00:00"/>
    <x v="3"/>
    <x v="1"/>
    <s v="Ecuador"/>
    <x v="7"/>
    <s v="LATAM"/>
    <x v="0"/>
    <x v="447"/>
    <n v="7"/>
    <x v="11"/>
    <x v="448"/>
    <s v="Critical"/>
  </r>
  <r>
    <n v="143"/>
    <x v="0"/>
    <x v="8"/>
    <s v="Sally Matthias"/>
    <d v="2015-09-18T00:00:00"/>
    <d v="2015-09-20T00:00:00"/>
    <x v="0"/>
    <x v="1"/>
    <s v="Somalia"/>
    <x v="5"/>
    <s v="Africa"/>
    <x v="0"/>
    <x v="448"/>
    <n v="6"/>
    <x v="2"/>
    <x v="449"/>
    <s v="High"/>
  </r>
  <r>
    <n v="372"/>
    <x v="0"/>
    <x v="8"/>
    <s v="Lela Donovan"/>
    <d v="2015-09-18T00:00:00"/>
    <d v="2015-09-18T00:00:00"/>
    <x v="3"/>
    <x v="0"/>
    <s v="France"/>
    <x v="1"/>
    <s v="Europe"/>
    <x v="1"/>
    <x v="30"/>
    <n v="5"/>
    <x v="0"/>
    <x v="450"/>
    <s v="High"/>
  </r>
  <r>
    <n v="180"/>
    <x v="0"/>
    <x v="8"/>
    <s v="Adam Bellavance"/>
    <d v="2015-09-17T00:00:00"/>
    <d v="2015-09-22T00:00:00"/>
    <x v="1"/>
    <x v="2"/>
    <s v="United States"/>
    <x v="17"/>
    <s v="USCA"/>
    <x v="2"/>
    <x v="449"/>
    <n v="4"/>
    <x v="5"/>
    <x v="451"/>
    <s v="High"/>
  </r>
  <r>
    <n v="287"/>
    <x v="0"/>
    <x v="8"/>
    <s v="Adam Shillingsburg"/>
    <d v="2015-09-17T00:00:00"/>
    <d v="2015-09-19T00:00:00"/>
    <x v="0"/>
    <x v="1"/>
    <s v="United States"/>
    <x v="17"/>
    <s v="USCA"/>
    <x v="2"/>
    <x v="450"/>
    <n v="2"/>
    <x v="3"/>
    <x v="452"/>
    <s v="Critical"/>
  </r>
  <r>
    <n v="306"/>
    <x v="0"/>
    <x v="8"/>
    <s v="Adam Shillingsburg"/>
    <d v="2015-09-17T00:00:00"/>
    <d v="2015-09-19T00:00:00"/>
    <x v="0"/>
    <x v="1"/>
    <s v="United States"/>
    <x v="17"/>
    <s v="USCA"/>
    <x v="0"/>
    <x v="451"/>
    <n v="3"/>
    <x v="5"/>
    <x v="453"/>
    <s v="Critical"/>
  </r>
  <r>
    <n v="310"/>
    <x v="0"/>
    <x v="8"/>
    <s v="Adam Shillingsburg"/>
    <d v="2015-09-17T00:00:00"/>
    <d v="2015-09-19T00:00:00"/>
    <x v="0"/>
    <x v="1"/>
    <s v="United States"/>
    <x v="17"/>
    <s v="USCA"/>
    <x v="0"/>
    <x v="452"/>
    <n v="2"/>
    <x v="5"/>
    <x v="454"/>
    <s v="Critical"/>
  </r>
  <r>
    <n v="327"/>
    <x v="0"/>
    <x v="8"/>
    <s v="Adam Shillingsburg"/>
    <d v="2015-09-17T00:00:00"/>
    <d v="2015-09-19T00:00:00"/>
    <x v="0"/>
    <x v="1"/>
    <s v="United States"/>
    <x v="17"/>
    <s v="USCA"/>
    <x v="1"/>
    <x v="453"/>
    <n v="3"/>
    <x v="5"/>
    <x v="455"/>
    <s v="Critical"/>
  </r>
  <r>
    <n v="359"/>
    <x v="0"/>
    <x v="8"/>
    <s v="Adam Shillingsburg"/>
    <d v="2015-09-17T00:00:00"/>
    <d v="2015-09-19T00:00:00"/>
    <x v="0"/>
    <x v="1"/>
    <s v="United States"/>
    <x v="17"/>
    <s v="USCA"/>
    <x v="2"/>
    <x v="454"/>
    <n v="2"/>
    <x v="3"/>
    <x v="456"/>
    <s v="Critical"/>
  </r>
  <r>
    <n v="498"/>
    <x v="0"/>
    <x v="8"/>
    <s v="Jennifer Braxton"/>
    <d v="2015-09-16T00:00:00"/>
    <d v="2015-09-18T00:00:00"/>
    <x v="0"/>
    <x v="0"/>
    <s v="Guatemala"/>
    <x v="11"/>
    <s v="LATAM"/>
    <x v="0"/>
    <x v="455"/>
    <n v="5"/>
    <x v="11"/>
    <x v="457"/>
    <s v="High"/>
  </r>
  <r>
    <n v="720"/>
    <x v="0"/>
    <x v="8"/>
    <s v="Mathew Reese"/>
    <d v="2015-09-16T00:00:00"/>
    <d v="2015-09-20T00:00:00"/>
    <x v="2"/>
    <x v="2"/>
    <s v="Australia"/>
    <x v="0"/>
    <s v="Asia Pacific"/>
    <x v="1"/>
    <x v="456"/>
    <n v="4"/>
    <x v="2"/>
    <x v="458"/>
    <s v="Medium"/>
  </r>
  <r>
    <n v="724"/>
    <x v="0"/>
    <x v="8"/>
    <s v="Alan Barnes"/>
    <d v="2015-09-16T00:00:00"/>
    <d v="2015-09-21T00:00:00"/>
    <x v="1"/>
    <x v="1"/>
    <s v="United States"/>
    <x v="8"/>
    <s v="USCA"/>
    <x v="2"/>
    <x v="334"/>
    <n v="5"/>
    <x v="5"/>
    <x v="334"/>
    <s v="Medium"/>
  </r>
  <r>
    <n v="247"/>
    <x v="0"/>
    <x v="8"/>
    <s v="George Bell"/>
    <d v="2015-09-13T00:00:00"/>
    <d v="2015-09-19T00:00:00"/>
    <x v="1"/>
    <x v="0"/>
    <s v="Australia"/>
    <x v="0"/>
    <s v="Asia Pacific"/>
    <x v="0"/>
    <x v="457"/>
    <n v="13"/>
    <x v="0"/>
    <x v="459"/>
    <s v="Medium"/>
  </r>
  <r>
    <n v="262"/>
    <x v="0"/>
    <x v="8"/>
    <s v="Chuck Sachs"/>
    <d v="2015-09-12T00:00:00"/>
    <d v="2015-09-14T00:00:00"/>
    <x v="0"/>
    <x v="1"/>
    <s v="Nicaragua"/>
    <x v="11"/>
    <s v="LATAM"/>
    <x v="0"/>
    <x v="458"/>
    <n v="5"/>
    <x v="2"/>
    <x v="460"/>
    <s v="Critical"/>
  </r>
  <r>
    <n v="322"/>
    <x v="0"/>
    <x v="8"/>
    <s v="Chuck Sachs"/>
    <d v="2015-09-12T00:00:00"/>
    <d v="2015-09-14T00:00:00"/>
    <x v="0"/>
    <x v="1"/>
    <s v="Nicaragua"/>
    <x v="11"/>
    <s v="LATAM"/>
    <x v="0"/>
    <x v="459"/>
    <n v="2"/>
    <x v="2"/>
    <x v="461"/>
    <s v="Critical"/>
  </r>
  <r>
    <n v="542"/>
    <x v="0"/>
    <x v="8"/>
    <s v="Chuck Sachs"/>
    <d v="2015-09-12T00:00:00"/>
    <d v="2015-09-14T00:00:00"/>
    <x v="0"/>
    <x v="1"/>
    <s v="Nicaragua"/>
    <x v="11"/>
    <s v="LATAM"/>
    <x v="1"/>
    <x v="460"/>
    <n v="6"/>
    <x v="2"/>
    <x v="462"/>
    <s v="Critical"/>
  </r>
  <r>
    <n v="304"/>
    <x v="0"/>
    <x v="8"/>
    <s v="Ross Baird"/>
    <d v="2015-09-11T00:00:00"/>
    <d v="2015-09-18T00:00:00"/>
    <x v="1"/>
    <x v="2"/>
    <s v="Brazil"/>
    <x v="7"/>
    <s v="LATAM"/>
    <x v="1"/>
    <x v="461"/>
    <n v="5"/>
    <x v="5"/>
    <x v="463"/>
    <s v="Low"/>
  </r>
  <r>
    <n v="18"/>
    <x v="0"/>
    <x v="8"/>
    <s v="Patrick Jones"/>
    <d v="2015-09-08T00:00:00"/>
    <d v="2015-09-14T00:00:00"/>
    <x v="1"/>
    <x v="0"/>
    <s v="Italy"/>
    <x v="6"/>
    <s v="Europe"/>
    <x v="2"/>
    <x v="462"/>
    <n v="14"/>
    <x v="2"/>
    <x v="464"/>
    <s v="Low"/>
  </r>
  <r>
    <n v="436"/>
    <x v="0"/>
    <x v="8"/>
    <s v="Kunst Miller"/>
    <d v="2015-09-08T00:00:00"/>
    <d v="2015-09-11T00:00:00"/>
    <x v="0"/>
    <x v="1"/>
    <s v="Philippines"/>
    <x v="10"/>
    <s v="Asia Pacific"/>
    <x v="1"/>
    <x v="463"/>
    <n v="8"/>
    <x v="16"/>
    <x v="465"/>
    <s v="Medium"/>
  </r>
  <r>
    <n v="501"/>
    <x v="0"/>
    <x v="8"/>
    <s v="Sarah Foster"/>
    <d v="2015-09-08T00:00:00"/>
    <d v="2015-09-11T00:00:00"/>
    <x v="0"/>
    <x v="1"/>
    <s v="El Salvador"/>
    <x v="11"/>
    <s v="LATAM"/>
    <x v="0"/>
    <x v="464"/>
    <n v="3"/>
    <x v="2"/>
    <x v="466"/>
    <s v="Critical"/>
  </r>
  <r>
    <n v="745"/>
    <x v="0"/>
    <x v="8"/>
    <s v="Maria Etezadi"/>
    <d v="2015-09-06T00:00:00"/>
    <d v="2015-09-06T00:00:00"/>
    <x v="3"/>
    <x v="2"/>
    <s v="Italy"/>
    <x v="6"/>
    <s v="Europe"/>
    <x v="1"/>
    <x v="465"/>
    <n v="3"/>
    <x v="2"/>
    <x v="467"/>
    <s v="High"/>
  </r>
  <r>
    <n v="26"/>
    <x v="0"/>
    <x v="8"/>
    <s v="Valerie Dominguez"/>
    <d v="2015-09-05T00:00:00"/>
    <d v="2015-09-08T00:00:00"/>
    <x v="0"/>
    <x v="1"/>
    <s v="El Salvador"/>
    <x v="11"/>
    <s v="LATAM"/>
    <x v="1"/>
    <x v="466"/>
    <n v="8"/>
    <x v="5"/>
    <x v="468"/>
    <s v="Critical"/>
  </r>
  <r>
    <n v="84"/>
    <x v="0"/>
    <x v="8"/>
    <s v="Aaron Smayling"/>
    <d v="2015-09-05T00:00:00"/>
    <d v="2015-09-06T00:00:00"/>
    <x v="0"/>
    <x v="0"/>
    <s v="United States"/>
    <x v="19"/>
    <s v="USCA"/>
    <x v="2"/>
    <x v="467"/>
    <n v="7"/>
    <x v="3"/>
    <x v="469"/>
    <s v="High"/>
  </r>
  <r>
    <n v="684"/>
    <x v="0"/>
    <x v="8"/>
    <s v="Aimee Bixby"/>
    <d v="2015-09-05T00:00:00"/>
    <d v="2015-09-09T00:00:00"/>
    <x v="1"/>
    <x v="1"/>
    <s v="United States"/>
    <x v="17"/>
    <s v="USCA"/>
    <x v="0"/>
    <x v="468"/>
    <n v="4"/>
    <x v="2"/>
    <x v="470"/>
    <s v="Medium"/>
  </r>
  <r>
    <n v="197"/>
    <x v="0"/>
    <x v="8"/>
    <s v="Neil Französisch"/>
    <d v="2015-09-01T00:00:00"/>
    <d v="2015-09-01T00:00:00"/>
    <x v="3"/>
    <x v="2"/>
    <s v="Germany"/>
    <x v="1"/>
    <s v="Europe"/>
    <x v="2"/>
    <x v="469"/>
    <n v="2"/>
    <x v="0"/>
    <x v="471"/>
    <s v="Critical"/>
  </r>
  <r>
    <n v="318"/>
    <x v="0"/>
    <x v="8"/>
    <s v="Neil Französisch"/>
    <d v="2015-09-01T00:00:00"/>
    <d v="2015-09-01T00:00:00"/>
    <x v="3"/>
    <x v="2"/>
    <s v="Germany"/>
    <x v="1"/>
    <s v="Europe"/>
    <x v="0"/>
    <x v="470"/>
    <n v="5"/>
    <x v="2"/>
    <x v="472"/>
    <s v="Critical"/>
  </r>
  <r>
    <n v="653"/>
    <x v="0"/>
    <x v="8"/>
    <s v="Neil Französisch"/>
    <d v="2015-09-01T00:00:00"/>
    <d v="2015-09-01T00:00:00"/>
    <x v="3"/>
    <x v="2"/>
    <s v="Germany"/>
    <x v="1"/>
    <s v="Europe"/>
    <x v="0"/>
    <x v="471"/>
    <n v="7"/>
    <x v="2"/>
    <x v="473"/>
    <s v="Critical"/>
  </r>
  <r>
    <n v="713"/>
    <x v="0"/>
    <x v="8"/>
    <s v="Phillip Breyer"/>
    <d v="2015-09-01T00:00:00"/>
    <d v="2015-09-04T00:00:00"/>
    <x v="0"/>
    <x v="0"/>
    <s v="Australia"/>
    <x v="0"/>
    <s v="Asia Pacific"/>
    <x v="2"/>
    <x v="472"/>
    <n v="4"/>
    <x v="0"/>
    <x v="228"/>
    <s v="Medium"/>
  </r>
  <r>
    <n v="219"/>
    <x v="1"/>
    <x v="8"/>
    <s v="Karen Seio"/>
    <d v="2014-09-30T00:00:00"/>
    <d v="2014-10-03T00:00:00"/>
    <x v="0"/>
    <x v="0"/>
    <s v="Australia"/>
    <x v="0"/>
    <s v="Asia Pacific"/>
    <x v="1"/>
    <x v="473"/>
    <n v="4"/>
    <x v="0"/>
    <x v="474"/>
    <s v="Critical"/>
  </r>
  <r>
    <n v="217"/>
    <x v="1"/>
    <x v="8"/>
    <s v="Sean Christensen"/>
    <d v="2014-09-27T00:00:00"/>
    <d v="2014-09-27T00:00:00"/>
    <x v="3"/>
    <x v="1"/>
    <s v="Spain"/>
    <x v="6"/>
    <s v="Europe"/>
    <x v="1"/>
    <x v="474"/>
    <n v="3"/>
    <x v="2"/>
    <x v="475"/>
    <s v="Critical"/>
  </r>
  <r>
    <n v="83"/>
    <x v="1"/>
    <x v="8"/>
    <s v="Aaron Smayling"/>
    <d v="2014-09-26T00:00:00"/>
    <d v="2014-09-28T00:00:00"/>
    <x v="0"/>
    <x v="0"/>
    <s v="United States"/>
    <x v="19"/>
    <s v="USCA"/>
    <x v="1"/>
    <x v="475"/>
    <n v="2"/>
    <x v="1"/>
    <x v="476"/>
    <s v="Critical"/>
  </r>
  <r>
    <n v="440"/>
    <x v="1"/>
    <x v="8"/>
    <s v="Adrian Barton"/>
    <d v="2014-09-26T00:00:00"/>
    <d v="2014-10-01T00:00:00"/>
    <x v="1"/>
    <x v="1"/>
    <s v="United States"/>
    <x v="19"/>
    <s v="USCA"/>
    <x v="1"/>
    <x v="476"/>
    <n v="3"/>
    <x v="4"/>
    <x v="477"/>
    <s v="Medium"/>
  </r>
  <r>
    <n v="691"/>
    <x v="1"/>
    <x v="8"/>
    <s v="Roy Phan"/>
    <d v="2014-09-25T00:00:00"/>
    <d v="2014-10-01T00:00:00"/>
    <x v="1"/>
    <x v="0"/>
    <s v="Morocco"/>
    <x v="16"/>
    <s v="Africa"/>
    <x v="0"/>
    <x v="477"/>
    <n v="6"/>
    <x v="2"/>
    <x v="478"/>
    <s v="Low"/>
  </r>
  <r>
    <n v="685"/>
    <x v="1"/>
    <x v="8"/>
    <s v="Hilary Holden"/>
    <d v="2014-09-24T00:00:00"/>
    <d v="2014-09-24T00:00:00"/>
    <x v="3"/>
    <x v="0"/>
    <s v="Tanzania"/>
    <x v="5"/>
    <s v="Africa"/>
    <x v="2"/>
    <x v="478"/>
    <n v="8"/>
    <x v="2"/>
    <x v="479"/>
    <s v="Critical"/>
  </r>
  <r>
    <n v="256"/>
    <x v="1"/>
    <x v="8"/>
    <s v="James Lanier"/>
    <d v="2014-09-21T00:00:00"/>
    <d v="2014-09-24T00:00:00"/>
    <x v="2"/>
    <x v="2"/>
    <s v="Brazil"/>
    <x v="7"/>
    <s v="LATAM"/>
    <x v="1"/>
    <x v="479"/>
    <n v="4"/>
    <x v="2"/>
    <x v="480"/>
    <s v="Critical"/>
  </r>
  <r>
    <n v="430"/>
    <x v="1"/>
    <x v="8"/>
    <s v="Eric Murdock"/>
    <d v="2014-09-19T00:00:00"/>
    <d v="2014-09-23T00:00:00"/>
    <x v="1"/>
    <x v="1"/>
    <s v="India"/>
    <x v="4"/>
    <s v="Asia Pacific"/>
    <x v="2"/>
    <x v="480"/>
    <n v="4"/>
    <x v="2"/>
    <x v="481"/>
    <s v="High"/>
  </r>
  <r>
    <n v="315"/>
    <x v="1"/>
    <x v="8"/>
    <s v="Cynthia Delaney"/>
    <d v="2014-09-17T00:00:00"/>
    <d v="2014-09-20T00:00:00"/>
    <x v="0"/>
    <x v="2"/>
    <s v="Germany"/>
    <x v="1"/>
    <s v="Europe"/>
    <x v="1"/>
    <x v="481"/>
    <n v="7"/>
    <x v="0"/>
    <x v="482"/>
    <s v="High"/>
  </r>
  <r>
    <n v="203"/>
    <x v="1"/>
    <x v="8"/>
    <s v="Adam Hart"/>
    <d v="2014-09-16T00:00:00"/>
    <d v="2014-09-21T00:00:00"/>
    <x v="1"/>
    <x v="0"/>
    <s v="United States"/>
    <x v="17"/>
    <s v="USCA"/>
    <x v="2"/>
    <x v="482"/>
    <n v="2"/>
    <x v="5"/>
    <x v="483"/>
    <s v="Medium"/>
  </r>
  <r>
    <n v="363"/>
    <x v="1"/>
    <x v="8"/>
    <s v="Skye Norling"/>
    <d v="2014-09-14T00:00:00"/>
    <d v="2014-09-14T00:00:00"/>
    <x v="3"/>
    <x v="2"/>
    <s v="Pakistan"/>
    <x v="4"/>
    <s v="Asia Pacific"/>
    <x v="0"/>
    <x v="483"/>
    <n v="11"/>
    <x v="4"/>
    <x v="484"/>
    <s v="Medium"/>
  </r>
  <r>
    <n v="515"/>
    <x v="1"/>
    <x v="8"/>
    <s v="Jim Epp"/>
    <d v="2014-09-13T00:00:00"/>
    <d v="2014-09-13T00:00:00"/>
    <x v="3"/>
    <x v="0"/>
    <s v="India"/>
    <x v="4"/>
    <s v="Asia Pacific"/>
    <x v="0"/>
    <x v="484"/>
    <n v="5"/>
    <x v="2"/>
    <x v="485"/>
    <s v="Critical"/>
  </r>
  <r>
    <n v="349"/>
    <x v="1"/>
    <x v="8"/>
    <s v="Adam Shillingsburg"/>
    <d v="2014-09-12T00:00:00"/>
    <d v="2014-09-17T00:00:00"/>
    <x v="1"/>
    <x v="1"/>
    <s v="United States"/>
    <x v="9"/>
    <s v="USCA"/>
    <x v="2"/>
    <x v="485"/>
    <n v="2"/>
    <x v="5"/>
    <x v="486"/>
    <s v="High"/>
  </r>
  <r>
    <n v="419"/>
    <x v="1"/>
    <x v="8"/>
    <s v="Adam Shillingsburg"/>
    <d v="2014-09-12T00:00:00"/>
    <d v="2014-09-17T00:00:00"/>
    <x v="1"/>
    <x v="1"/>
    <s v="United States"/>
    <x v="9"/>
    <s v="USCA"/>
    <x v="2"/>
    <x v="486"/>
    <n v="3"/>
    <x v="18"/>
    <x v="487"/>
    <s v="High"/>
  </r>
  <r>
    <n v="467"/>
    <x v="1"/>
    <x v="8"/>
    <s v="Anne McFarland"/>
    <d v="2014-09-10T00:00:00"/>
    <d v="2014-09-15T00:00:00"/>
    <x v="2"/>
    <x v="1"/>
    <s v="Switzerland"/>
    <x v="1"/>
    <s v="Europe"/>
    <x v="1"/>
    <x v="487"/>
    <n v="5"/>
    <x v="2"/>
    <x v="488"/>
    <s v="Medium"/>
  </r>
  <r>
    <n v="500"/>
    <x v="1"/>
    <x v="8"/>
    <s v="Anne McFarland"/>
    <d v="2014-09-09T00:00:00"/>
    <d v="2014-09-09T00:00:00"/>
    <x v="3"/>
    <x v="1"/>
    <s v="Philippines"/>
    <x v="10"/>
    <s v="Asia Pacific"/>
    <x v="0"/>
    <x v="488"/>
    <n v="6"/>
    <x v="16"/>
    <x v="489"/>
    <s v="High"/>
  </r>
  <r>
    <n v="142"/>
    <x v="1"/>
    <x v="8"/>
    <s v="Sean Braxton"/>
    <d v="2014-09-05T00:00:00"/>
    <d v="2014-09-07T00:00:00"/>
    <x v="2"/>
    <x v="0"/>
    <s v="Italy"/>
    <x v="6"/>
    <s v="Europe"/>
    <x v="0"/>
    <x v="489"/>
    <n v="7"/>
    <x v="2"/>
    <x v="490"/>
    <s v="High"/>
  </r>
  <r>
    <n v="100"/>
    <x v="1"/>
    <x v="8"/>
    <s v="Maria Zettner"/>
    <d v="2014-09-03T00:00:00"/>
    <d v="2014-09-05T00:00:00"/>
    <x v="2"/>
    <x v="2"/>
    <s v="France"/>
    <x v="1"/>
    <s v="Europe"/>
    <x v="2"/>
    <x v="490"/>
    <n v="7"/>
    <x v="0"/>
    <x v="491"/>
    <s v="High"/>
  </r>
  <r>
    <n v="374"/>
    <x v="1"/>
    <x v="8"/>
    <s v="Craig Molinari"/>
    <d v="2014-09-03T00:00:00"/>
    <d v="2014-09-05T00:00:00"/>
    <x v="0"/>
    <x v="0"/>
    <s v="Mexico"/>
    <x v="11"/>
    <s v="LATAM"/>
    <x v="1"/>
    <x v="491"/>
    <n v="4"/>
    <x v="5"/>
    <x v="492"/>
    <s v="Critical"/>
  </r>
  <r>
    <n v="794"/>
    <x v="1"/>
    <x v="8"/>
    <s v="Debra Catini"/>
    <d v="2014-09-03T00:00:00"/>
    <d v="2014-09-09T00:00:00"/>
    <x v="1"/>
    <x v="1"/>
    <s v="Guatemala"/>
    <x v="11"/>
    <s v="LATAM"/>
    <x v="0"/>
    <x v="492"/>
    <n v="6"/>
    <x v="2"/>
    <x v="493"/>
    <s v="Medium"/>
  </r>
  <r>
    <n v="123"/>
    <x v="1"/>
    <x v="8"/>
    <s v="Adam Bellavance"/>
    <d v="2014-09-02T00:00:00"/>
    <d v="2014-09-04T00:00:00"/>
    <x v="0"/>
    <x v="2"/>
    <s v="United States"/>
    <x v="17"/>
    <s v="USCA"/>
    <x v="2"/>
    <x v="493"/>
    <n v="4"/>
    <x v="5"/>
    <x v="494"/>
    <s v="Critical"/>
  </r>
  <r>
    <n v="140"/>
    <x v="1"/>
    <x v="8"/>
    <s v="Adam Bellavance"/>
    <d v="2014-09-02T00:00:00"/>
    <d v="2014-09-04T00:00:00"/>
    <x v="0"/>
    <x v="2"/>
    <s v="United States"/>
    <x v="17"/>
    <s v="USCA"/>
    <x v="2"/>
    <x v="494"/>
    <n v="2"/>
    <x v="2"/>
    <x v="495"/>
    <s v="Critical"/>
  </r>
  <r>
    <n v="144"/>
    <x v="1"/>
    <x v="8"/>
    <s v="Adam Bellavance"/>
    <d v="2014-09-02T00:00:00"/>
    <d v="2014-09-04T00:00:00"/>
    <x v="0"/>
    <x v="2"/>
    <s v="United States"/>
    <x v="17"/>
    <s v="USCA"/>
    <x v="2"/>
    <x v="495"/>
    <n v="4"/>
    <x v="2"/>
    <x v="496"/>
    <s v="Critical"/>
  </r>
  <r>
    <n v="172"/>
    <x v="1"/>
    <x v="8"/>
    <s v="Adam Bellavance"/>
    <d v="2014-09-02T00:00:00"/>
    <d v="2014-09-04T00:00:00"/>
    <x v="0"/>
    <x v="2"/>
    <s v="United States"/>
    <x v="17"/>
    <s v="USCA"/>
    <x v="2"/>
    <x v="496"/>
    <n v="1"/>
    <x v="5"/>
    <x v="497"/>
    <s v="Critical"/>
  </r>
  <r>
    <n v="174"/>
    <x v="1"/>
    <x v="8"/>
    <s v="Adam Bellavance"/>
    <d v="2014-09-02T00:00:00"/>
    <d v="2014-09-04T00:00:00"/>
    <x v="0"/>
    <x v="2"/>
    <s v="United States"/>
    <x v="17"/>
    <s v="USCA"/>
    <x v="0"/>
    <x v="497"/>
    <n v="1"/>
    <x v="2"/>
    <x v="498"/>
    <s v="Critical"/>
  </r>
  <r>
    <n v="99"/>
    <x v="2"/>
    <x v="8"/>
    <s v="Paul MacIntyre"/>
    <d v="2013-09-29T00:00:00"/>
    <d v="2013-09-29T00:00:00"/>
    <x v="3"/>
    <x v="1"/>
    <s v="France"/>
    <x v="1"/>
    <s v="Europe"/>
    <x v="0"/>
    <x v="498"/>
    <n v="9"/>
    <x v="1"/>
    <x v="499"/>
    <s v="Critical"/>
  </r>
  <r>
    <n v="748"/>
    <x v="2"/>
    <x v="8"/>
    <s v="Cyra Reiten"/>
    <d v="2013-09-26T00:00:00"/>
    <d v="2013-09-28T00:00:00"/>
    <x v="0"/>
    <x v="2"/>
    <s v="Guatemala"/>
    <x v="11"/>
    <s v="LATAM"/>
    <x v="0"/>
    <x v="499"/>
    <n v="8"/>
    <x v="11"/>
    <x v="500"/>
    <s v="Medium"/>
  </r>
  <r>
    <n v="706"/>
    <x v="2"/>
    <x v="8"/>
    <s v="Benjamin Farhat"/>
    <d v="2013-09-24T00:00:00"/>
    <d v="2013-09-28T00:00:00"/>
    <x v="2"/>
    <x v="2"/>
    <s v="Nicaragua"/>
    <x v="11"/>
    <s v="LATAM"/>
    <x v="0"/>
    <x v="500"/>
    <n v="8"/>
    <x v="11"/>
    <x v="501"/>
    <s v="Medium"/>
  </r>
  <r>
    <n v="75"/>
    <x v="2"/>
    <x v="8"/>
    <s v="Aimee Bixby"/>
    <d v="2013-09-20T00:00:00"/>
    <d v="2013-09-22T00:00:00"/>
    <x v="2"/>
    <x v="1"/>
    <s v="United Kingdom"/>
    <x v="3"/>
    <s v="Europe"/>
    <x v="0"/>
    <x v="501"/>
    <n v="6"/>
    <x v="0"/>
    <x v="502"/>
    <s v="High"/>
  </r>
  <r>
    <n v="86"/>
    <x v="2"/>
    <x v="8"/>
    <s v="Anne McFarland"/>
    <d v="2013-09-18T00:00:00"/>
    <d v="2013-09-21T00:00:00"/>
    <x v="2"/>
    <x v="1"/>
    <s v="Indonesia"/>
    <x v="10"/>
    <s v="Asia Pacific"/>
    <x v="2"/>
    <x v="502"/>
    <n v="6"/>
    <x v="10"/>
    <x v="503"/>
    <s v="Critical"/>
  </r>
  <r>
    <n v="166"/>
    <x v="2"/>
    <x v="8"/>
    <s v="Adam Bellavance"/>
    <d v="2013-09-18T00:00:00"/>
    <d v="2013-09-24T00:00:00"/>
    <x v="1"/>
    <x v="2"/>
    <s v="United States"/>
    <x v="19"/>
    <s v="USCA"/>
    <x v="2"/>
    <x v="503"/>
    <n v="2"/>
    <x v="2"/>
    <x v="504"/>
    <s v="Medium"/>
  </r>
  <r>
    <n v="270"/>
    <x v="2"/>
    <x v="8"/>
    <s v="Craig Yedwab"/>
    <d v="2013-09-14T00:00:00"/>
    <d v="2013-09-19T00:00:00"/>
    <x v="1"/>
    <x v="0"/>
    <s v="Mexico"/>
    <x v="11"/>
    <s v="LATAM"/>
    <x v="0"/>
    <x v="504"/>
    <n v="10"/>
    <x v="11"/>
    <x v="505"/>
    <s v="High"/>
  </r>
  <r>
    <n v="286"/>
    <x v="2"/>
    <x v="8"/>
    <s v="Dennis Kane"/>
    <d v="2013-09-13T00:00:00"/>
    <d v="2013-09-15T00:00:00"/>
    <x v="2"/>
    <x v="1"/>
    <s v="Mexico"/>
    <x v="11"/>
    <s v="LATAM"/>
    <x v="0"/>
    <x v="374"/>
    <n v="6"/>
    <x v="2"/>
    <x v="506"/>
    <s v="Medium"/>
  </r>
  <r>
    <n v="714"/>
    <x v="2"/>
    <x v="8"/>
    <s v="Aimee Bixby"/>
    <d v="2013-09-10T00:00:00"/>
    <d v="2013-09-15T00:00:00"/>
    <x v="1"/>
    <x v="1"/>
    <s v="United States"/>
    <x v="9"/>
    <s v="USCA"/>
    <x v="2"/>
    <x v="505"/>
    <n v="3"/>
    <x v="2"/>
    <x v="507"/>
    <s v="High"/>
  </r>
  <r>
    <n v="334"/>
    <x v="3"/>
    <x v="8"/>
    <s v="Dianna Vittorini"/>
    <d v="2012-09-27T00:00:00"/>
    <d v="2012-09-29T00:00:00"/>
    <x v="2"/>
    <x v="1"/>
    <s v="El Salvador"/>
    <x v="11"/>
    <s v="LATAM"/>
    <x v="1"/>
    <x v="506"/>
    <n v="8"/>
    <x v="2"/>
    <x v="508"/>
    <s v="High"/>
  </r>
  <r>
    <n v="531"/>
    <x v="3"/>
    <x v="8"/>
    <s v="Art Ferguson"/>
    <d v="2012-09-27T00:00:00"/>
    <d v="2012-10-02T00:00:00"/>
    <x v="1"/>
    <x v="1"/>
    <s v="Belgium"/>
    <x v="1"/>
    <s v="Europe"/>
    <x v="2"/>
    <x v="507"/>
    <n v="8"/>
    <x v="2"/>
    <x v="509"/>
    <s v="Medium"/>
  </r>
  <r>
    <n v="775"/>
    <x v="3"/>
    <x v="8"/>
    <s v="Sean Miller"/>
    <d v="2012-09-26T00:00:00"/>
    <d v="2012-10-02T00:00:00"/>
    <x v="1"/>
    <x v="2"/>
    <s v="Cote d'Ivoire"/>
    <x v="21"/>
    <s v="Africa"/>
    <x v="0"/>
    <x v="508"/>
    <n v="4"/>
    <x v="2"/>
    <x v="510"/>
    <s v="Low"/>
  </r>
  <r>
    <n v="45"/>
    <x v="3"/>
    <x v="8"/>
    <s v="Zuschuss Carroll"/>
    <d v="2012-09-22T00:00:00"/>
    <d v="2012-09-24T00:00:00"/>
    <x v="0"/>
    <x v="1"/>
    <s v="Germany"/>
    <x v="1"/>
    <s v="Europe"/>
    <x v="2"/>
    <x v="509"/>
    <n v="7"/>
    <x v="5"/>
    <x v="511"/>
    <s v="Critical"/>
  </r>
  <r>
    <n v="288"/>
    <x v="3"/>
    <x v="8"/>
    <s v="Adam Shillingsburg"/>
    <d v="2012-09-21T00:00:00"/>
    <d v="2012-09-28T00:00:00"/>
    <x v="1"/>
    <x v="1"/>
    <s v="United States"/>
    <x v="17"/>
    <s v="USCA"/>
    <x v="1"/>
    <x v="510"/>
    <n v="4"/>
    <x v="0"/>
    <x v="512"/>
    <s v="Medium"/>
  </r>
  <r>
    <n v="330"/>
    <x v="3"/>
    <x v="8"/>
    <s v="Adam Shillingsburg"/>
    <d v="2012-09-21T00:00:00"/>
    <d v="2012-09-28T00:00:00"/>
    <x v="1"/>
    <x v="1"/>
    <s v="United States"/>
    <x v="17"/>
    <s v="USCA"/>
    <x v="1"/>
    <x v="511"/>
    <n v="3"/>
    <x v="2"/>
    <x v="513"/>
    <s v="Medium"/>
  </r>
  <r>
    <n v="406"/>
    <x v="3"/>
    <x v="8"/>
    <s v="Adam Shillingsburg"/>
    <d v="2012-09-21T00:00:00"/>
    <d v="2012-09-28T00:00:00"/>
    <x v="1"/>
    <x v="1"/>
    <s v="United States"/>
    <x v="17"/>
    <s v="USCA"/>
    <x v="2"/>
    <x v="512"/>
    <n v="1"/>
    <x v="5"/>
    <x v="514"/>
    <s v="Medium"/>
  </r>
  <r>
    <n v="414"/>
    <x v="3"/>
    <x v="8"/>
    <s v="Adam Shillingsburg"/>
    <d v="2012-09-21T00:00:00"/>
    <d v="2012-09-28T00:00:00"/>
    <x v="1"/>
    <x v="1"/>
    <s v="United States"/>
    <x v="17"/>
    <s v="USCA"/>
    <x v="2"/>
    <x v="513"/>
    <n v="4"/>
    <x v="2"/>
    <x v="515"/>
    <s v="Medium"/>
  </r>
  <r>
    <n v="613"/>
    <x v="3"/>
    <x v="8"/>
    <s v="David Philippe"/>
    <d v="2012-09-21T00:00:00"/>
    <d v="2012-09-26T00:00:00"/>
    <x v="2"/>
    <x v="1"/>
    <s v="India"/>
    <x v="4"/>
    <s v="Asia Pacific"/>
    <x v="0"/>
    <x v="514"/>
    <n v="3"/>
    <x v="2"/>
    <x v="516"/>
    <s v="High"/>
  </r>
  <r>
    <n v="230"/>
    <x v="3"/>
    <x v="8"/>
    <s v="Tamara Willingham"/>
    <d v="2012-09-20T00:00:00"/>
    <d v="2012-09-22T00:00:00"/>
    <x v="2"/>
    <x v="2"/>
    <s v="France"/>
    <x v="1"/>
    <s v="Europe"/>
    <x v="1"/>
    <x v="515"/>
    <n v="3"/>
    <x v="0"/>
    <x v="517"/>
    <s v="Critical"/>
  </r>
  <r>
    <n v="153"/>
    <x v="3"/>
    <x v="8"/>
    <s v="Dave Brooks"/>
    <d v="2012-09-19T00:00:00"/>
    <d v="2012-09-21T00:00:00"/>
    <x v="2"/>
    <x v="1"/>
    <s v="Germany"/>
    <x v="1"/>
    <s v="Europe"/>
    <x v="0"/>
    <x v="516"/>
    <n v="10"/>
    <x v="2"/>
    <x v="518"/>
    <s v="Critical"/>
  </r>
  <r>
    <n v="36"/>
    <x v="3"/>
    <x v="8"/>
    <s v="Aaron Hawkins"/>
    <d v="2012-09-13T00:00:00"/>
    <d v="2012-09-14T00:00:00"/>
    <x v="0"/>
    <x v="0"/>
    <s v="Democratic Republic of the Congo"/>
    <x v="14"/>
    <s v="Africa"/>
    <x v="0"/>
    <x v="517"/>
    <n v="6"/>
    <x v="2"/>
    <x v="519"/>
    <s v="High"/>
  </r>
  <r>
    <n v="415"/>
    <x v="3"/>
    <x v="8"/>
    <s v="Dennis Bolton"/>
    <d v="2012-09-07T00:00:00"/>
    <d v="2012-09-09T00:00:00"/>
    <x v="2"/>
    <x v="2"/>
    <s v="Zambia"/>
    <x v="5"/>
    <s v="Africa"/>
    <x v="1"/>
    <x v="518"/>
    <n v="4"/>
    <x v="2"/>
    <x v="520"/>
    <s v="Critical"/>
  </r>
  <r>
    <n v="726"/>
    <x v="3"/>
    <x v="8"/>
    <s v="Cynthia Voltz"/>
    <d v="2012-09-07T00:00:00"/>
    <d v="2012-09-09T00:00:00"/>
    <x v="2"/>
    <x v="0"/>
    <s v="Turkey"/>
    <x v="12"/>
    <s v="Asia Pacific"/>
    <x v="1"/>
    <x v="519"/>
    <n v="6"/>
    <x v="13"/>
    <x v="521"/>
    <s v="Critical"/>
  </r>
  <r>
    <n v="540"/>
    <x v="3"/>
    <x v="8"/>
    <s v="Anna Gayman"/>
    <d v="2012-09-01T00:00:00"/>
    <d v="2012-09-01T00:00:00"/>
    <x v="3"/>
    <x v="1"/>
    <s v="Austria"/>
    <x v="1"/>
    <s v="Europe"/>
    <x v="1"/>
    <x v="520"/>
    <n v="1"/>
    <x v="2"/>
    <x v="522"/>
    <s v="Critical"/>
  </r>
  <r>
    <n v="223"/>
    <x v="0"/>
    <x v="9"/>
    <s v="Dave Kipp"/>
    <d v="2015-10-31T00:00:00"/>
    <d v="2015-11-03T00:00:00"/>
    <x v="0"/>
    <x v="1"/>
    <s v="China"/>
    <x v="2"/>
    <s v="Asia Pacific"/>
    <x v="0"/>
    <x v="521"/>
    <n v="6"/>
    <x v="2"/>
    <x v="523"/>
    <s v="High"/>
  </r>
  <r>
    <n v="421"/>
    <x v="0"/>
    <x v="9"/>
    <s v="Meg O'Connel"/>
    <d v="2015-10-31T00:00:00"/>
    <d v="2015-11-04T00:00:00"/>
    <x v="1"/>
    <x v="2"/>
    <s v="Japan"/>
    <x v="2"/>
    <s v="Asia Pacific"/>
    <x v="2"/>
    <x v="522"/>
    <n v="8"/>
    <x v="2"/>
    <x v="524"/>
    <s v="Medium"/>
  </r>
  <r>
    <n v="82"/>
    <x v="0"/>
    <x v="9"/>
    <s v="Dave Poirier"/>
    <d v="2015-10-28T00:00:00"/>
    <d v="2015-10-30T00:00:00"/>
    <x v="2"/>
    <x v="0"/>
    <s v="Morocco"/>
    <x v="16"/>
    <s v="Africa"/>
    <x v="0"/>
    <x v="523"/>
    <n v="14"/>
    <x v="2"/>
    <x v="525"/>
    <s v="Medium"/>
  </r>
  <r>
    <n v="402"/>
    <x v="0"/>
    <x v="9"/>
    <s v="Darrin Van Huff"/>
    <d v="2015-10-27T00:00:00"/>
    <d v="2015-10-31T00:00:00"/>
    <x v="2"/>
    <x v="0"/>
    <s v="Indonesia"/>
    <x v="10"/>
    <s v="Asia Pacific"/>
    <x v="1"/>
    <x v="524"/>
    <n v="6"/>
    <x v="9"/>
    <x v="526"/>
    <s v="High"/>
  </r>
  <r>
    <n v="520"/>
    <x v="0"/>
    <x v="9"/>
    <s v="Georgia Rosenberg"/>
    <d v="2015-10-25T00:00:00"/>
    <d v="2015-10-25T00:00:00"/>
    <x v="3"/>
    <x v="0"/>
    <s v="Mexico"/>
    <x v="11"/>
    <s v="LATAM"/>
    <x v="1"/>
    <x v="525"/>
    <n v="3"/>
    <x v="5"/>
    <x v="527"/>
    <s v="Critical"/>
  </r>
  <r>
    <n v="194"/>
    <x v="0"/>
    <x v="9"/>
    <s v="Adam Hart"/>
    <d v="2015-10-24T00:00:00"/>
    <d v="2015-10-25T00:00:00"/>
    <x v="0"/>
    <x v="0"/>
    <s v="United States"/>
    <x v="17"/>
    <s v="USCA"/>
    <x v="1"/>
    <x v="526"/>
    <n v="3"/>
    <x v="8"/>
    <x v="528"/>
    <s v="Critical"/>
  </r>
  <r>
    <n v="196"/>
    <x v="0"/>
    <x v="9"/>
    <s v="Adam Hart"/>
    <d v="2015-10-24T00:00:00"/>
    <d v="2015-10-25T00:00:00"/>
    <x v="0"/>
    <x v="0"/>
    <s v="United States"/>
    <x v="17"/>
    <s v="USCA"/>
    <x v="1"/>
    <x v="527"/>
    <n v="2"/>
    <x v="2"/>
    <x v="529"/>
    <s v="Critical"/>
  </r>
  <r>
    <n v="198"/>
    <x v="0"/>
    <x v="9"/>
    <s v="Adam Hart"/>
    <d v="2015-10-24T00:00:00"/>
    <d v="2015-10-25T00:00:00"/>
    <x v="0"/>
    <x v="0"/>
    <s v="United States"/>
    <x v="17"/>
    <s v="USCA"/>
    <x v="1"/>
    <x v="528"/>
    <n v="4"/>
    <x v="8"/>
    <x v="530"/>
    <s v="Critical"/>
  </r>
  <r>
    <n v="222"/>
    <x v="0"/>
    <x v="9"/>
    <s v="Adam Hart"/>
    <d v="2015-10-24T00:00:00"/>
    <d v="2015-10-25T00:00:00"/>
    <x v="0"/>
    <x v="0"/>
    <s v="United States"/>
    <x v="17"/>
    <s v="USCA"/>
    <x v="1"/>
    <x v="529"/>
    <n v="4"/>
    <x v="2"/>
    <x v="531"/>
    <s v="Critical"/>
  </r>
  <r>
    <n v="237"/>
    <x v="0"/>
    <x v="9"/>
    <s v="Adam Hart"/>
    <d v="2015-10-24T00:00:00"/>
    <d v="2015-10-25T00:00:00"/>
    <x v="0"/>
    <x v="0"/>
    <s v="United States"/>
    <x v="17"/>
    <s v="USCA"/>
    <x v="2"/>
    <x v="530"/>
    <n v="8"/>
    <x v="2"/>
    <x v="532"/>
    <s v="Critical"/>
  </r>
  <r>
    <n v="252"/>
    <x v="0"/>
    <x v="9"/>
    <s v="Adam Hart"/>
    <d v="2015-10-24T00:00:00"/>
    <d v="2015-10-25T00:00:00"/>
    <x v="0"/>
    <x v="0"/>
    <s v="United States"/>
    <x v="17"/>
    <s v="USCA"/>
    <x v="2"/>
    <x v="531"/>
    <n v="1"/>
    <x v="2"/>
    <x v="533"/>
    <s v="Critical"/>
  </r>
  <r>
    <n v="320"/>
    <x v="0"/>
    <x v="9"/>
    <s v="Eugene Hildebrand"/>
    <d v="2015-10-23T00:00:00"/>
    <d v="2015-10-25T00:00:00"/>
    <x v="0"/>
    <x v="2"/>
    <s v="Hungary"/>
    <x v="15"/>
    <s v="Europe"/>
    <x v="2"/>
    <x v="532"/>
    <n v="6"/>
    <x v="2"/>
    <x v="534"/>
    <s v="High"/>
  </r>
  <r>
    <n v="409"/>
    <x v="0"/>
    <x v="9"/>
    <s v="Craig Yedwab"/>
    <d v="2015-10-23T00:00:00"/>
    <d v="2015-10-25T00:00:00"/>
    <x v="0"/>
    <x v="0"/>
    <s v="India"/>
    <x v="4"/>
    <s v="Asia Pacific"/>
    <x v="0"/>
    <x v="336"/>
    <n v="3"/>
    <x v="2"/>
    <x v="336"/>
    <s v="Critical"/>
  </r>
  <r>
    <n v="226"/>
    <x v="0"/>
    <x v="9"/>
    <s v="Cyra Reiten"/>
    <d v="2015-10-17T00:00:00"/>
    <d v="2015-10-21T00:00:00"/>
    <x v="1"/>
    <x v="2"/>
    <s v="India"/>
    <x v="4"/>
    <s v="Asia Pacific"/>
    <x v="0"/>
    <x v="533"/>
    <n v="5"/>
    <x v="2"/>
    <x v="535"/>
    <s v="High"/>
  </r>
  <r>
    <n v="380"/>
    <x v="0"/>
    <x v="9"/>
    <s v="Cari Schnelling"/>
    <d v="2015-10-15T00:00:00"/>
    <d v="2015-10-17T00:00:00"/>
    <x v="2"/>
    <x v="1"/>
    <s v="Austria"/>
    <x v="1"/>
    <s v="Europe"/>
    <x v="2"/>
    <x v="534"/>
    <n v="8"/>
    <x v="2"/>
    <x v="536"/>
    <s v="Critical"/>
  </r>
  <r>
    <n v="757"/>
    <x v="0"/>
    <x v="9"/>
    <s v="Cari Schnelling"/>
    <d v="2015-10-15T00:00:00"/>
    <d v="2015-10-17T00:00:00"/>
    <x v="2"/>
    <x v="1"/>
    <s v="Austria"/>
    <x v="1"/>
    <s v="Europe"/>
    <x v="0"/>
    <x v="535"/>
    <n v="5"/>
    <x v="2"/>
    <x v="537"/>
    <s v="Critical"/>
  </r>
  <r>
    <n v="594"/>
    <x v="0"/>
    <x v="9"/>
    <s v="Anemone Ratner"/>
    <d v="2015-10-13T00:00:00"/>
    <d v="2015-10-18T00:00:00"/>
    <x v="1"/>
    <x v="1"/>
    <s v="Australia"/>
    <x v="0"/>
    <s v="Asia Pacific"/>
    <x v="0"/>
    <x v="536"/>
    <n v="5"/>
    <x v="0"/>
    <x v="538"/>
    <s v="High"/>
  </r>
  <r>
    <n v="456"/>
    <x v="0"/>
    <x v="9"/>
    <s v="Tim Brockman"/>
    <d v="2015-10-12T00:00:00"/>
    <d v="2015-10-15T00:00:00"/>
    <x v="0"/>
    <x v="1"/>
    <s v="Cuba"/>
    <x v="20"/>
    <s v="LATAM"/>
    <x v="1"/>
    <x v="537"/>
    <n v="5"/>
    <x v="2"/>
    <x v="539"/>
    <s v="High"/>
  </r>
  <r>
    <n v="312"/>
    <x v="0"/>
    <x v="9"/>
    <s v="Pamela Stobb"/>
    <d v="2015-10-11T00:00:00"/>
    <d v="2015-10-13T00:00:00"/>
    <x v="2"/>
    <x v="1"/>
    <s v="Indonesia"/>
    <x v="10"/>
    <s v="Asia Pacific"/>
    <x v="1"/>
    <x v="538"/>
    <n v="9"/>
    <x v="9"/>
    <x v="540"/>
    <s v="Critical"/>
  </r>
  <r>
    <n v="517"/>
    <x v="0"/>
    <x v="9"/>
    <s v="Juliana Krohn"/>
    <d v="2015-10-11T00:00:00"/>
    <d v="2015-10-14T00:00:00"/>
    <x v="2"/>
    <x v="1"/>
    <s v="India"/>
    <x v="4"/>
    <s v="Asia Pacific"/>
    <x v="2"/>
    <x v="539"/>
    <n v="8"/>
    <x v="2"/>
    <x v="541"/>
    <s v="High"/>
  </r>
  <r>
    <n v="225"/>
    <x v="0"/>
    <x v="9"/>
    <s v="Anne Pryor"/>
    <d v="2015-10-07T00:00:00"/>
    <d v="2015-10-11T00:00:00"/>
    <x v="1"/>
    <x v="2"/>
    <s v="India"/>
    <x v="4"/>
    <s v="Asia Pacific"/>
    <x v="0"/>
    <x v="540"/>
    <n v="4"/>
    <x v="2"/>
    <x v="542"/>
    <s v="High"/>
  </r>
  <r>
    <n v="576"/>
    <x v="0"/>
    <x v="9"/>
    <s v="Thomas Boland"/>
    <d v="2015-10-07T00:00:00"/>
    <d v="2015-10-08T00:00:00"/>
    <x v="0"/>
    <x v="0"/>
    <s v="Italy"/>
    <x v="6"/>
    <s v="Europe"/>
    <x v="1"/>
    <x v="541"/>
    <n v="4"/>
    <x v="2"/>
    <x v="543"/>
    <s v="Critical"/>
  </r>
  <r>
    <n v="589"/>
    <x v="0"/>
    <x v="9"/>
    <s v="Quincy Jones"/>
    <d v="2015-10-06T00:00:00"/>
    <d v="2015-10-12T00:00:00"/>
    <x v="1"/>
    <x v="0"/>
    <s v="China"/>
    <x v="2"/>
    <s v="Asia Pacific"/>
    <x v="0"/>
    <x v="542"/>
    <n v="9"/>
    <x v="2"/>
    <x v="544"/>
    <s v="Medium"/>
  </r>
  <r>
    <n v="92"/>
    <x v="0"/>
    <x v="9"/>
    <s v="Aaron Smayling"/>
    <d v="2015-10-04T00:00:00"/>
    <d v="2015-10-09T00:00:00"/>
    <x v="1"/>
    <x v="0"/>
    <s v="United States"/>
    <x v="19"/>
    <s v="USCA"/>
    <x v="1"/>
    <x v="543"/>
    <n v="3"/>
    <x v="5"/>
    <x v="545"/>
    <s v="Medium"/>
  </r>
  <r>
    <n v="738"/>
    <x v="0"/>
    <x v="9"/>
    <s v="Liz Thompson"/>
    <d v="2015-10-03T00:00:00"/>
    <d v="2015-10-07T00:00:00"/>
    <x v="1"/>
    <x v="1"/>
    <s v="South Africa"/>
    <x v="18"/>
    <s v="Africa"/>
    <x v="0"/>
    <x v="544"/>
    <n v="6"/>
    <x v="2"/>
    <x v="546"/>
    <s v="High"/>
  </r>
  <r>
    <n v="474"/>
    <x v="0"/>
    <x v="9"/>
    <s v="Natalie Fritzler"/>
    <d v="2015-10-02T00:00:00"/>
    <d v="2015-10-06T00:00:00"/>
    <x v="1"/>
    <x v="1"/>
    <s v="Bangladesh"/>
    <x v="4"/>
    <s v="Asia Pacific"/>
    <x v="0"/>
    <x v="545"/>
    <n v="4"/>
    <x v="2"/>
    <x v="547"/>
    <s v="High"/>
  </r>
  <r>
    <n v="476"/>
    <x v="1"/>
    <x v="9"/>
    <s v="Ed Ludwig"/>
    <d v="2014-10-31T00:00:00"/>
    <d v="2014-11-04T00:00:00"/>
    <x v="1"/>
    <x v="2"/>
    <s v="Australia"/>
    <x v="0"/>
    <s v="Asia Pacific"/>
    <x v="1"/>
    <x v="546"/>
    <n v="8"/>
    <x v="0"/>
    <x v="548"/>
    <s v="Medium"/>
  </r>
  <r>
    <n v="411"/>
    <x v="1"/>
    <x v="9"/>
    <s v="Patrick Bzostek"/>
    <d v="2014-10-30T00:00:00"/>
    <d v="2014-11-05T00:00:00"/>
    <x v="1"/>
    <x v="2"/>
    <s v="Nicaragua"/>
    <x v="11"/>
    <s v="LATAM"/>
    <x v="0"/>
    <x v="547"/>
    <n v="5"/>
    <x v="2"/>
    <x v="549"/>
    <s v="Low"/>
  </r>
  <r>
    <n v="417"/>
    <x v="1"/>
    <x v="9"/>
    <s v="Rick Wilson"/>
    <d v="2014-10-30T00:00:00"/>
    <d v="2014-11-04T00:00:00"/>
    <x v="2"/>
    <x v="0"/>
    <s v="South Africa"/>
    <x v="18"/>
    <s v="Africa"/>
    <x v="0"/>
    <x v="548"/>
    <n v="6"/>
    <x v="2"/>
    <x v="550"/>
    <s v="High"/>
  </r>
  <r>
    <n v="89"/>
    <x v="1"/>
    <x v="9"/>
    <s v="Berenike Kampe"/>
    <d v="2014-10-28T00:00:00"/>
    <d v="2014-10-31T00:00:00"/>
    <x v="0"/>
    <x v="1"/>
    <s v="Bangladesh"/>
    <x v="4"/>
    <s v="Asia Pacific"/>
    <x v="1"/>
    <x v="549"/>
    <n v="9"/>
    <x v="2"/>
    <x v="551"/>
    <s v="Medium"/>
  </r>
  <r>
    <n v="620"/>
    <x v="1"/>
    <x v="9"/>
    <s v="Magdelene Morse"/>
    <d v="2014-10-21T00:00:00"/>
    <d v="2014-10-24T00:00:00"/>
    <x v="2"/>
    <x v="1"/>
    <s v="China"/>
    <x v="2"/>
    <s v="Asia Pacific"/>
    <x v="0"/>
    <x v="550"/>
    <n v="5"/>
    <x v="2"/>
    <x v="552"/>
    <s v="Critical"/>
  </r>
  <r>
    <n v="3"/>
    <x v="1"/>
    <x v="9"/>
    <s v="Craig Reiter"/>
    <d v="2014-10-17T00:00:00"/>
    <d v="2014-10-18T00:00:00"/>
    <x v="0"/>
    <x v="1"/>
    <s v="Australia"/>
    <x v="0"/>
    <s v="Asia Pacific"/>
    <x v="0"/>
    <x v="551"/>
    <n v="9"/>
    <x v="0"/>
    <x v="553"/>
    <s v="Medium"/>
  </r>
  <r>
    <n v="614"/>
    <x v="1"/>
    <x v="9"/>
    <s v="Clytie Kelty"/>
    <d v="2014-10-17T00:00:00"/>
    <d v="2014-10-19T00:00:00"/>
    <x v="2"/>
    <x v="1"/>
    <s v="New Zealand"/>
    <x v="0"/>
    <s v="Asia Pacific"/>
    <x v="1"/>
    <x v="552"/>
    <n v="2"/>
    <x v="2"/>
    <x v="554"/>
    <s v="Critical"/>
  </r>
  <r>
    <n v="669"/>
    <x v="1"/>
    <x v="9"/>
    <s v="Corey Roper"/>
    <d v="2014-10-16T00:00:00"/>
    <d v="2014-10-18T00:00:00"/>
    <x v="0"/>
    <x v="2"/>
    <s v="Australia"/>
    <x v="0"/>
    <s v="Asia Pacific"/>
    <x v="0"/>
    <x v="553"/>
    <n v="2"/>
    <x v="14"/>
    <x v="555"/>
    <s v="High"/>
  </r>
  <r>
    <n v="777"/>
    <x v="1"/>
    <x v="9"/>
    <s v="Dave Brooks"/>
    <d v="2014-10-16T00:00:00"/>
    <d v="2014-10-18T00:00:00"/>
    <x v="0"/>
    <x v="1"/>
    <s v="France"/>
    <x v="1"/>
    <s v="Europe"/>
    <x v="0"/>
    <x v="554"/>
    <n v="6"/>
    <x v="1"/>
    <x v="556"/>
    <s v="High"/>
  </r>
  <r>
    <n v="522"/>
    <x v="1"/>
    <x v="9"/>
    <s v="Duane Huffman"/>
    <d v="2014-10-14T00:00:00"/>
    <d v="2014-10-15T00:00:00"/>
    <x v="0"/>
    <x v="2"/>
    <s v="Madagascar"/>
    <x v="5"/>
    <s v="Africa"/>
    <x v="0"/>
    <x v="555"/>
    <n v="6"/>
    <x v="2"/>
    <x v="557"/>
    <s v="Critical"/>
  </r>
  <r>
    <n v="179"/>
    <x v="1"/>
    <x v="9"/>
    <s v="Jason Fortune-"/>
    <d v="2014-10-12T00:00:00"/>
    <d v="2014-10-12T00:00:00"/>
    <x v="3"/>
    <x v="1"/>
    <s v="Spain"/>
    <x v="6"/>
    <s v="Europe"/>
    <x v="0"/>
    <x v="556"/>
    <n v="6"/>
    <x v="2"/>
    <x v="558"/>
    <s v="Critical"/>
  </r>
  <r>
    <n v="668"/>
    <x v="1"/>
    <x v="9"/>
    <s v="Matthew Clasen"/>
    <d v="2014-10-09T00:00:00"/>
    <d v="2014-10-14T00:00:00"/>
    <x v="1"/>
    <x v="0"/>
    <s v="Mexico"/>
    <x v="11"/>
    <s v="LATAM"/>
    <x v="0"/>
    <x v="243"/>
    <n v="7"/>
    <x v="2"/>
    <x v="245"/>
    <s v="High"/>
  </r>
  <r>
    <n v="161"/>
    <x v="1"/>
    <x v="9"/>
    <s v="Sean O'Donnell"/>
    <d v="2014-10-02T00:00:00"/>
    <d v="2014-10-04T00:00:00"/>
    <x v="0"/>
    <x v="1"/>
    <s v="China"/>
    <x v="2"/>
    <s v="Asia Pacific"/>
    <x v="2"/>
    <x v="557"/>
    <n v="6"/>
    <x v="2"/>
    <x v="559"/>
    <s v="High"/>
  </r>
  <r>
    <n v="121"/>
    <x v="1"/>
    <x v="9"/>
    <s v="Chad McGuire"/>
    <d v="2014-10-01T00:00:00"/>
    <d v="2014-10-02T00:00:00"/>
    <x v="0"/>
    <x v="1"/>
    <s v="Australia"/>
    <x v="0"/>
    <s v="Asia Pacific"/>
    <x v="0"/>
    <x v="558"/>
    <n v="6"/>
    <x v="0"/>
    <x v="560"/>
    <s v="High"/>
  </r>
  <r>
    <n v="470"/>
    <x v="2"/>
    <x v="9"/>
    <s v="Bill Stewart"/>
    <d v="2013-10-30T00:00:00"/>
    <d v="2013-11-03T00:00:00"/>
    <x v="1"/>
    <x v="0"/>
    <s v="Indonesia"/>
    <x v="10"/>
    <s v="Asia Pacific"/>
    <x v="0"/>
    <x v="559"/>
    <n v="9"/>
    <x v="9"/>
    <x v="561"/>
    <s v="Medium"/>
  </r>
  <r>
    <n v="147"/>
    <x v="2"/>
    <x v="9"/>
    <s v="Lisa Hazard"/>
    <d v="2013-10-25T00:00:00"/>
    <d v="2013-10-28T00:00:00"/>
    <x v="0"/>
    <x v="1"/>
    <s v="China"/>
    <x v="2"/>
    <s v="Asia Pacific"/>
    <x v="0"/>
    <x v="560"/>
    <n v="5"/>
    <x v="2"/>
    <x v="562"/>
    <s v="Critical"/>
  </r>
  <r>
    <n v="503"/>
    <x v="2"/>
    <x v="9"/>
    <s v="Jason Fortune-"/>
    <d v="2013-10-17T00:00:00"/>
    <d v="2013-10-21T00:00:00"/>
    <x v="1"/>
    <x v="1"/>
    <s v="Cuba"/>
    <x v="20"/>
    <s v="LATAM"/>
    <x v="1"/>
    <x v="561"/>
    <n v="9"/>
    <x v="2"/>
    <x v="563"/>
    <s v="High"/>
  </r>
  <r>
    <n v="424"/>
    <x v="2"/>
    <x v="9"/>
    <s v="Christy Brittain"/>
    <d v="2013-10-13T00:00:00"/>
    <d v="2013-10-17T00:00:00"/>
    <x v="1"/>
    <x v="1"/>
    <s v="Germany"/>
    <x v="1"/>
    <s v="Europe"/>
    <x v="0"/>
    <x v="562"/>
    <n v="4"/>
    <x v="2"/>
    <x v="564"/>
    <s v="High"/>
  </r>
  <r>
    <n v="425"/>
    <x v="2"/>
    <x v="9"/>
    <s v="Liz Carlisle"/>
    <d v="2013-10-13T00:00:00"/>
    <d v="2013-10-16T00:00:00"/>
    <x v="2"/>
    <x v="1"/>
    <s v="New Zealand"/>
    <x v="0"/>
    <s v="Asia Pacific"/>
    <x v="1"/>
    <x v="92"/>
    <n v="4"/>
    <x v="14"/>
    <x v="565"/>
    <s v="Critical"/>
  </r>
  <r>
    <n v="427"/>
    <x v="2"/>
    <x v="9"/>
    <s v="Mike Gockenbach"/>
    <d v="2013-10-12T00:00:00"/>
    <d v="2013-10-16T00:00:00"/>
    <x v="2"/>
    <x v="1"/>
    <s v="Democratic Republic of the Congo"/>
    <x v="14"/>
    <s v="Africa"/>
    <x v="0"/>
    <x v="141"/>
    <n v="6"/>
    <x v="2"/>
    <x v="142"/>
    <s v="Medium"/>
  </r>
  <r>
    <n v="104"/>
    <x v="2"/>
    <x v="9"/>
    <s v="Fred Hopkins"/>
    <d v="2013-10-11T00:00:00"/>
    <d v="2013-10-14T00:00:00"/>
    <x v="0"/>
    <x v="0"/>
    <s v="Mexico"/>
    <x v="11"/>
    <s v="LATAM"/>
    <x v="0"/>
    <x v="563"/>
    <n v="6"/>
    <x v="2"/>
    <x v="566"/>
    <s v="Medium"/>
  </r>
  <r>
    <n v="534"/>
    <x v="2"/>
    <x v="9"/>
    <s v="Fred Hopkins"/>
    <d v="2013-10-11T00:00:00"/>
    <d v="2013-10-14T00:00:00"/>
    <x v="0"/>
    <x v="0"/>
    <s v="Mexico"/>
    <x v="11"/>
    <s v="LATAM"/>
    <x v="0"/>
    <x v="564"/>
    <n v="7"/>
    <x v="2"/>
    <x v="567"/>
    <s v="Medium"/>
  </r>
  <r>
    <n v="173"/>
    <x v="2"/>
    <x v="9"/>
    <s v="Scot Wooten"/>
    <d v="2013-10-10T00:00:00"/>
    <d v="2013-10-11T00:00:00"/>
    <x v="0"/>
    <x v="1"/>
    <s v="Indonesia"/>
    <x v="10"/>
    <s v="Asia Pacific"/>
    <x v="0"/>
    <x v="86"/>
    <n v="5"/>
    <x v="10"/>
    <x v="87"/>
    <s v="High"/>
  </r>
  <r>
    <n v="275"/>
    <x v="2"/>
    <x v="9"/>
    <s v="Ted Trevino"/>
    <d v="2013-10-04T00:00:00"/>
    <d v="2013-10-09T00:00:00"/>
    <x v="1"/>
    <x v="1"/>
    <s v="India"/>
    <x v="4"/>
    <s v="Asia Pacific"/>
    <x v="1"/>
    <x v="565"/>
    <n v="6"/>
    <x v="2"/>
    <x v="568"/>
    <s v="High"/>
  </r>
  <r>
    <n v="277"/>
    <x v="2"/>
    <x v="9"/>
    <s v="Emily Ducich"/>
    <d v="2013-10-02T00:00:00"/>
    <d v="2013-10-02T00:00:00"/>
    <x v="3"/>
    <x v="2"/>
    <s v="Vietnam"/>
    <x v="10"/>
    <s v="Asia Pacific"/>
    <x v="1"/>
    <x v="566"/>
    <n v="5"/>
    <x v="12"/>
    <x v="569"/>
    <s v="High"/>
  </r>
  <r>
    <n v="80"/>
    <x v="3"/>
    <x v="9"/>
    <s v="Raymond Messe"/>
    <d v="2012-10-27T00:00:00"/>
    <d v="2012-10-27T00:00:00"/>
    <x v="3"/>
    <x v="1"/>
    <s v="India"/>
    <x v="4"/>
    <s v="Asia Pacific"/>
    <x v="1"/>
    <x v="2"/>
    <n v="5"/>
    <x v="2"/>
    <x v="2"/>
    <s v="Critical"/>
  </r>
  <r>
    <n v="302"/>
    <x v="3"/>
    <x v="9"/>
    <s v="Joy Bell-"/>
    <d v="2012-10-26T00:00:00"/>
    <d v="2012-10-27T00:00:00"/>
    <x v="0"/>
    <x v="1"/>
    <s v="Nicaragua"/>
    <x v="11"/>
    <s v="LATAM"/>
    <x v="0"/>
    <x v="567"/>
    <n v="3"/>
    <x v="2"/>
    <x v="570"/>
    <s v="Critical"/>
  </r>
  <r>
    <n v="558"/>
    <x v="3"/>
    <x v="9"/>
    <s v="Sarah Bern"/>
    <d v="2012-10-26T00:00:00"/>
    <d v="2012-10-28T00:00:00"/>
    <x v="2"/>
    <x v="1"/>
    <s v="China"/>
    <x v="2"/>
    <s v="Asia Pacific"/>
    <x v="1"/>
    <x v="568"/>
    <n v="6"/>
    <x v="2"/>
    <x v="571"/>
    <s v="Medium"/>
  </r>
  <r>
    <n v="606"/>
    <x v="3"/>
    <x v="9"/>
    <s v="Sarah Bern"/>
    <d v="2012-10-26T00:00:00"/>
    <d v="2012-10-28T00:00:00"/>
    <x v="2"/>
    <x v="1"/>
    <s v="China"/>
    <x v="2"/>
    <s v="Asia Pacific"/>
    <x v="0"/>
    <x v="569"/>
    <n v="7"/>
    <x v="2"/>
    <x v="572"/>
    <s v="Medium"/>
  </r>
  <r>
    <n v="51"/>
    <x v="3"/>
    <x v="9"/>
    <s v="Aaron Hawkins"/>
    <d v="2012-10-24T00:00:00"/>
    <d v="2012-10-27T00:00:00"/>
    <x v="0"/>
    <x v="0"/>
    <s v="United States"/>
    <x v="19"/>
    <s v="USCA"/>
    <x v="2"/>
    <x v="570"/>
    <n v="4"/>
    <x v="5"/>
    <x v="573"/>
    <s v="High"/>
  </r>
  <r>
    <n v="674"/>
    <x v="3"/>
    <x v="9"/>
    <s v="Phillina Ober"/>
    <d v="2012-10-18T00:00:00"/>
    <d v="2012-10-23T00:00:00"/>
    <x v="1"/>
    <x v="2"/>
    <s v="China"/>
    <x v="2"/>
    <s v="Asia Pacific"/>
    <x v="1"/>
    <x v="571"/>
    <n v="9"/>
    <x v="8"/>
    <x v="574"/>
    <s v="High"/>
  </r>
  <r>
    <n v="784"/>
    <x v="3"/>
    <x v="9"/>
    <s v="Dianna Arnett"/>
    <d v="2012-10-17T00:00:00"/>
    <d v="2012-10-20T00:00:00"/>
    <x v="2"/>
    <x v="2"/>
    <s v="Cuba"/>
    <x v="20"/>
    <s v="LATAM"/>
    <x v="0"/>
    <x v="572"/>
    <n v="3"/>
    <x v="11"/>
    <x v="575"/>
    <s v="Critical"/>
  </r>
  <r>
    <n v="392"/>
    <x v="3"/>
    <x v="9"/>
    <s v="Greg Tran"/>
    <d v="2012-10-16T00:00:00"/>
    <d v="2012-10-23T00:00:00"/>
    <x v="1"/>
    <x v="1"/>
    <s v="Spain"/>
    <x v="6"/>
    <s v="Europe"/>
    <x v="1"/>
    <x v="573"/>
    <n v="5"/>
    <x v="5"/>
    <x v="576"/>
    <s v="Low"/>
  </r>
  <r>
    <n v="200"/>
    <x v="3"/>
    <x v="9"/>
    <s v="Nona Balk"/>
    <d v="2012-10-12T00:00:00"/>
    <d v="2012-10-12T00:00:00"/>
    <x v="3"/>
    <x v="0"/>
    <s v="Germany"/>
    <x v="1"/>
    <s v="Europe"/>
    <x v="2"/>
    <x v="574"/>
    <n v="6"/>
    <x v="0"/>
    <x v="577"/>
    <s v="Critical"/>
  </r>
  <r>
    <n v="254"/>
    <x v="3"/>
    <x v="9"/>
    <s v="Nicole Hansen"/>
    <d v="2012-10-05T00:00:00"/>
    <d v="2012-10-10T00:00:00"/>
    <x v="1"/>
    <x v="0"/>
    <s v="New Zealand"/>
    <x v="0"/>
    <s v="Asia Pacific"/>
    <x v="1"/>
    <x v="575"/>
    <n v="4"/>
    <x v="2"/>
    <x v="578"/>
    <s v="High"/>
  </r>
  <r>
    <n v="581"/>
    <x v="3"/>
    <x v="9"/>
    <s v="Todd Sumrall"/>
    <d v="2012-10-05T00:00:00"/>
    <d v="2012-10-09T00:00:00"/>
    <x v="1"/>
    <x v="0"/>
    <s v="India"/>
    <x v="4"/>
    <s v="Asia Pacific"/>
    <x v="2"/>
    <x v="576"/>
    <n v="4"/>
    <x v="2"/>
    <x v="579"/>
    <s v="Medium"/>
  </r>
  <r>
    <n v="648"/>
    <x v="0"/>
    <x v="10"/>
    <s v="Pauline Chand"/>
    <d v="2015-11-29T00:00:00"/>
    <d v="2015-12-04T00:00:00"/>
    <x v="1"/>
    <x v="2"/>
    <s v="Germany"/>
    <x v="1"/>
    <s v="Europe"/>
    <x v="0"/>
    <x v="577"/>
    <n v="7"/>
    <x v="2"/>
    <x v="580"/>
    <s v="Medium"/>
  </r>
  <r>
    <n v="458"/>
    <x v="0"/>
    <x v="10"/>
    <s v="Brenda Bowman"/>
    <d v="2015-11-28T00:00:00"/>
    <d v="2015-12-03T00:00:00"/>
    <x v="1"/>
    <x v="0"/>
    <s v="Germany"/>
    <x v="1"/>
    <s v="Europe"/>
    <x v="1"/>
    <x v="578"/>
    <n v="7"/>
    <x v="0"/>
    <x v="581"/>
    <s v="High"/>
  </r>
  <r>
    <n v="248"/>
    <x v="0"/>
    <x v="10"/>
    <s v="Adam Hart"/>
    <d v="2015-11-27T00:00:00"/>
    <d v="2015-12-01T00:00:00"/>
    <x v="1"/>
    <x v="0"/>
    <s v="United States"/>
    <x v="8"/>
    <s v="USCA"/>
    <x v="2"/>
    <x v="579"/>
    <n v="3"/>
    <x v="2"/>
    <x v="582"/>
    <s v="Medium"/>
  </r>
  <r>
    <n v="370"/>
    <x v="0"/>
    <x v="10"/>
    <s v="Helen Wasserman"/>
    <d v="2015-11-27T00:00:00"/>
    <d v="2015-11-29T00:00:00"/>
    <x v="0"/>
    <x v="0"/>
    <s v="France"/>
    <x v="1"/>
    <s v="Europe"/>
    <x v="1"/>
    <x v="580"/>
    <n v="5"/>
    <x v="0"/>
    <x v="583"/>
    <s v="Critical"/>
  </r>
  <r>
    <n v="234"/>
    <x v="0"/>
    <x v="10"/>
    <s v="Adam Bellavance"/>
    <d v="2015-11-26T00:00:00"/>
    <d v="2015-11-29T00:00:00"/>
    <x v="2"/>
    <x v="2"/>
    <s v="South Africa"/>
    <x v="18"/>
    <s v="Africa"/>
    <x v="2"/>
    <x v="581"/>
    <n v="4"/>
    <x v="2"/>
    <x v="584"/>
    <s v="Critical"/>
  </r>
  <r>
    <n v="317"/>
    <x v="0"/>
    <x v="10"/>
    <s v="Ted Butterfield"/>
    <d v="2015-11-26T00:00:00"/>
    <d v="2015-12-03T00:00:00"/>
    <x v="1"/>
    <x v="1"/>
    <s v="France"/>
    <x v="1"/>
    <s v="Europe"/>
    <x v="2"/>
    <x v="582"/>
    <n v="7"/>
    <x v="0"/>
    <x v="585"/>
    <s v="Medium"/>
  </r>
  <r>
    <n v="710"/>
    <x v="0"/>
    <x v="10"/>
    <s v="Kean Nguyen"/>
    <d v="2015-11-24T00:00:00"/>
    <d v="2015-11-26T00:00:00"/>
    <x v="0"/>
    <x v="0"/>
    <s v="Australia"/>
    <x v="0"/>
    <s v="Asia Pacific"/>
    <x v="0"/>
    <x v="181"/>
    <n v="5"/>
    <x v="0"/>
    <x v="182"/>
    <s v="Medium"/>
  </r>
  <r>
    <n v="182"/>
    <x v="0"/>
    <x v="10"/>
    <s v="Monica Federle"/>
    <d v="2015-11-22T00:00:00"/>
    <d v="2015-11-28T00:00:00"/>
    <x v="1"/>
    <x v="0"/>
    <s v="France"/>
    <x v="1"/>
    <s v="Europe"/>
    <x v="0"/>
    <x v="583"/>
    <n v="11"/>
    <x v="1"/>
    <x v="586"/>
    <s v="Low"/>
  </r>
  <r>
    <n v="268"/>
    <x v="0"/>
    <x v="10"/>
    <s v="Karen Daniels"/>
    <d v="2015-11-22T00:00:00"/>
    <d v="2015-11-24T00:00:00"/>
    <x v="0"/>
    <x v="1"/>
    <s v="Brazil"/>
    <x v="7"/>
    <s v="LATAM"/>
    <x v="1"/>
    <x v="584"/>
    <n v="9"/>
    <x v="2"/>
    <x v="587"/>
    <s v="Critical"/>
  </r>
  <r>
    <n v="279"/>
    <x v="0"/>
    <x v="10"/>
    <s v="Tony Molinari"/>
    <d v="2015-11-21T00:00:00"/>
    <d v="2015-11-21T00:00:00"/>
    <x v="3"/>
    <x v="1"/>
    <s v="Cuba"/>
    <x v="20"/>
    <s v="LATAM"/>
    <x v="0"/>
    <x v="585"/>
    <n v="5"/>
    <x v="11"/>
    <x v="588"/>
    <s v="High"/>
  </r>
  <r>
    <n v="780"/>
    <x v="0"/>
    <x v="10"/>
    <s v="Lena Creighton"/>
    <d v="2015-11-21T00:00:00"/>
    <d v="2015-11-22T00:00:00"/>
    <x v="0"/>
    <x v="1"/>
    <s v="Mexico"/>
    <x v="11"/>
    <s v="LATAM"/>
    <x v="1"/>
    <x v="586"/>
    <n v="3"/>
    <x v="5"/>
    <x v="589"/>
    <s v="High"/>
  </r>
  <r>
    <n v="69"/>
    <x v="0"/>
    <x v="10"/>
    <s v="Evan Minnotte"/>
    <d v="2015-11-20T00:00:00"/>
    <d v="2015-11-20T00:00:00"/>
    <x v="3"/>
    <x v="2"/>
    <s v="Mexico"/>
    <x v="11"/>
    <s v="LATAM"/>
    <x v="0"/>
    <x v="587"/>
    <n v="4"/>
    <x v="2"/>
    <x v="590"/>
    <s v="Critical"/>
  </r>
  <r>
    <n v="429"/>
    <x v="0"/>
    <x v="10"/>
    <s v="Adrian Barton"/>
    <d v="2015-11-20T00:00:00"/>
    <d v="2015-11-24T00:00:00"/>
    <x v="1"/>
    <x v="1"/>
    <s v="United States"/>
    <x v="8"/>
    <s v="USCA"/>
    <x v="1"/>
    <x v="588"/>
    <n v="6"/>
    <x v="2"/>
    <x v="591"/>
    <s v="Medium"/>
  </r>
  <r>
    <n v="544"/>
    <x v="0"/>
    <x v="10"/>
    <s v="Mike Pelletier"/>
    <d v="2015-11-20T00:00:00"/>
    <d v="2015-11-23T00:00:00"/>
    <x v="0"/>
    <x v="2"/>
    <s v="Vietnam"/>
    <x v="10"/>
    <s v="Asia Pacific"/>
    <x v="2"/>
    <x v="589"/>
    <n v="5"/>
    <x v="10"/>
    <x v="592"/>
    <s v="Medium"/>
  </r>
  <r>
    <n v="557"/>
    <x v="0"/>
    <x v="10"/>
    <s v="Adrian Barton"/>
    <d v="2015-11-20T00:00:00"/>
    <d v="2015-11-24T00:00:00"/>
    <x v="1"/>
    <x v="1"/>
    <s v="United States"/>
    <x v="8"/>
    <s v="USCA"/>
    <x v="2"/>
    <x v="590"/>
    <n v="2"/>
    <x v="2"/>
    <x v="593"/>
    <s v="Medium"/>
  </r>
  <r>
    <n v="650"/>
    <x v="0"/>
    <x v="10"/>
    <s v="Adrian Shami"/>
    <d v="2015-11-20T00:00:00"/>
    <d v="2015-11-23T00:00:00"/>
    <x v="0"/>
    <x v="2"/>
    <s v="United States"/>
    <x v="17"/>
    <s v="USCA"/>
    <x v="2"/>
    <x v="591"/>
    <n v="6"/>
    <x v="5"/>
    <x v="594"/>
    <s v="Medium"/>
  </r>
  <r>
    <n v="655"/>
    <x v="0"/>
    <x v="10"/>
    <s v="Adrian Shami"/>
    <d v="2015-11-20T00:00:00"/>
    <d v="2015-11-23T00:00:00"/>
    <x v="0"/>
    <x v="2"/>
    <s v="United States"/>
    <x v="17"/>
    <s v="USCA"/>
    <x v="2"/>
    <x v="592"/>
    <n v="2"/>
    <x v="2"/>
    <x v="595"/>
    <s v="Medium"/>
  </r>
  <r>
    <n v="689"/>
    <x v="0"/>
    <x v="10"/>
    <s v="Aimee Bixby"/>
    <d v="2015-11-20T00:00:00"/>
    <d v="2015-11-22T00:00:00"/>
    <x v="2"/>
    <x v="1"/>
    <s v="United States"/>
    <x v="9"/>
    <s v="USCA"/>
    <x v="2"/>
    <x v="593"/>
    <n v="4"/>
    <x v="5"/>
    <x v="596"/>
    <s v="Medium"/>
  </r>
  <r>
    <n v="702"/>
    <x v="0"/>
    <x v="10"/>
    <s v="Aimee Bixby"/>
    <d v="2015-11-20T00:00:00"/>
    <d v="2015-11-22T00:00:00"/>
    <x v="2"/>
    <x v="1"/>
    <s v="United States"/>
    <x v="9"/>
    <s v="USCA"/>
    <x v="2"/>
    <x v="594"/>
    <n v="4"/>
    <x v="5"/>
    <x v="597"/>
    <s v="Medium"/>
  </r>
  <r>
    <n v="708"/>
    <x v="0"/>
    <x v="10"/>
    <s v="Aimee Bixby"/>
    <d v="2015-11-20T00:00:00"/>
    <d v="2015-11-22T00:00:00"/>
    <x v="2"/>
    <x v="1"/>
    <s v="United States"/>
    <x v="9"/>
    <s v="USCA"/>
    <x v="2"/>
    <x v="595"/>
    <n v="1"/>
    <x v="5"/>
    <x v="598"/>
    <s v="Medium"/>
  </r>
  <r>
    <n v="709"/>
    <x v="0"/>
    <x v="10"/>
    <s v="Aimee Bixby"/>
    <d v="2015-11-20T00:00:00"/>
    <d v="2015-11-22T00:00:00"/>
    <x v="2"/>
    <x v="1"/>
    <s v="United States"/>
    <x v="9"/>
    <s v="USCA"/>
    <x v="1"/>
    <x v="596"/>
    <n v="2"/>
    <x v="13"/>
    <x v="599"/>
    <s v="Medium"/>
  </r>
  <r>
    <n v="81"/>
    <x v="0"/>
    <x v="10"/>
    <s v="Harry Greene"/>
    <d v="2015-11-19T00:00:00"/>
    <d v="2015-11-23T00:00:00"/>
    <x v="1"/>
    <x v="1"/>
    <s v="France"/>
    <x v="1"/>
    <s v="Europe"/>
    <x v="1"/>
    <x v="597"/>
    <n v="14"/>
    <x v="0"/>
    <x v="600"/>
    <s v="High"/>
  </r>
  <r>
    <n v="102"/>
    <x v="0"/>
    <x v="10"/>
    <s v="Rick Wilson"/>
    <d v="2015-11-19T00:00:00"/>
    <d v="2015-11-25T00:00:00"/>
    <x v="1"/>
    <x v="0"/>
    <s v="Australia"/>
    <x v="0"/>
    <s v="Asia Pacific"/>
    <x v="0"/>
    <x v="598"/>
    <n v="6"/>
    <x v="0"/>
    <x v="601"/>
    <s v="Low"/>
  </r>
  <r>
    <n v="733"/>
    <x v="0"/>
    <x v="10"/>
    <s v="Frank Carlisle"/>
    <d v="2015-11-18T00:00:00"/>
    <d v="2015-11-22T00:00:00"/>
    <x v="2"/>
    <x v="2"/>
    <s v="Australia"/>
    <x v="0"/>
    <s v="Asia Pacific"/>
    <x v="0"/>
    <x v="599"/>
    <n v="11"/>
    <x v="0"/>
    <x v="602"/>
    <s v="High"/>
  </r>
  <r>
    <n v="743"/>
    <x v="0"/>
    <x v="10"/>
    <s v="Matt Collins"/>
    <d v="2015-11-18T00:00:00"/>
    <d v="2015-11-21T00:00:00"/>
    <x v="2"/>
    <x v="1"/>
    <s v="Saudi Arabia"/>
    <x v="12"/>
    <s v="Asia Pacific"/>
    <x v="0"/>
    <x v="600"/>
    <n v="2"/>
    <x v="2"/>
    <x v="603"/>
    <s v="Critical"/>
  </r>
  <r>
    <n v="325"/>
    <x v="0"/>
    <x v="10"/>
    <s v="Vicky Freymann"/>
    <d v="2015-11-13T00:00:00"/>
    <d v="2015-11-15T00:00:00"/>
    <x v="2"/>
    <x v="2"/>
    <s v="Philippines"/>
    <x v="10"/>
    <s v="Asia Pacific"/>
    <x v="1"/>
    <x v="601"/>
    <n v="5"/>
    <x v="6"/>
    <x v="604"/>
    <s v="Critical"/>
  </r>
  <r>
    <n v="582"/>
    <x v="0"/>
    <x v="10"/>
    <s v="Maris LaWare"/>
    <d v="2015-11-12T00:00:00"/>
    <d v="2015-11-16T00:00:00"/>
    <x v="1"/>
    <x v="1"/>
    <s v="Cuba"/>
    <x v="20"/>
    <s v="LATAM"/>
    <x v="1"/>
    <x v="602"/>
    <n v="7"/>
    <x v="2"/>
    <x v="605"/>
    <s v="High"/>
  </r>
  <r>
    <n v="42"/>
    <x v="0"/>
    <x v="10"/>
    <s v="Barry Franz"/>
    <d v="2015-11-11T00:00:00"/>
    <d v="2015-11-15T00:00:00"/>
    <x v="1"/>
    <x v="2"/>
    <s v="India"/>
    <x v="4"/>
    <s v="Asia Pacific"/>
    <x v="0"/>
    <x v="603"/>
    <n v="7"/>
    <x v="2"/>
    <x v="606"/>
    <s v="High"/>
  </r>
  <r>
    <n v="188"/>
    <x v="0"/>
    <x v="10"/>
    <s v="Barry Franz"/>
    <d v="2015-11-11T00:00:00"/>
    <d v="2015-11-15T00:00:00"/>
    <x v="1"/>
    <x v="2"/>
    <s v="India"/>
    <x v="4"/>
    <s v="Asia Pacific"/>
    <x v="2"/>
    <x v="604"/>
    <n v="7"/>
    <x v="2"/>
    <x v="607"/>
    <s v="High"/>
  </r>
  <r>
    <n v="488"/>
    <x v="0"/>
    <x v="10"/>
    <s v="Lynn Smith"/>
    <d v="2015-11-11T00:00:00"/>
    <d v="2015-11-14T00:00:00"/>
    <x v="0"/>
    <x v="1"/>
    <s v="Mexico"/>
    <x v="11"/>
    <s v="LATAM"/>
    <x v="0"/>
    <x v="605"/>
    <n v="2"/>
    <x v="2"/>
    <x v="608"/>
    <s v="Critical"/>
  </r>
  <r>
    <n v="228"/>
    <x v="0"/>
    <x v="10"/>
    <s v="Janet Molinari"/>
    <d v="2015-11-08T00:00:00"/>
    <d v="2015-11-10T00:00:00"/>
    <x v="0"/>
    <x v="0"/>
    <s v="Philippines"/>
    <x v="10"/>
    <s v="Asia Pacific"/>
    <x v="2"/>
    <x v="606"/>
    <n v="6"/>
    <x v="7"/>
    <x v="609"/>
    <s v="High"/>
  </r>
  <r>
    <n v="122"/>
    <x v="0"/>
    <x v="10"/>
    <s v="Adam Bellavance"/>
    <d v="2015-11-07T00:00:00"/>
    <d v="2015-11-14T00:00:00"/>
    <x v="1"/>
    <x v="2"/>
    <s v="United States"/>
    <x v="19"/>
    <s v="USCA"/>
    <x v="1"/>
    <x v="607"/>
    <n v="7"/>
    <x v="2"/>
    <x v="610"/>
    <s v="Low"/>
  </r>
  <r>
    <n v="127"/>
    <x v="0"/>
    <x v="10"/>
    <s v="Adam Bellavance"/>
    <d v="2015-11-07T00:00:00"/>
    <d v="2015-11-14T00:00:00"/>
    <x v="1"/>
    <x v="2"/>
    <s v="United States"/>
    <x v="19"/>
    <s v="USCA"/>
    <x v="1"/>
    <x v="608"/>
    <n v="2"/>
    <x v="5"/>
    <x v="611"/>
    <s v="Low"/>
  </r>
  <r>
    <n v="129"/>
    <x v="0"/>
    <x v="10"/>
    <s v="Adam Bellavance"/>
    <d v="2015-11-07T00:00:00"/>
    <d v="2015-11-14T00:00:00"/>
    <x v="1"/>
    <x v="2"/>
    <s v="United States"/>
    <x v="19"/>
    <s v="USCA"/>
    <x v="0"/>
    <x v="609"/>
    <n v="3"/>
    <x v="2"/>
    <x v="612"/>
    <s v="Low"/>
  </r>
  <r>
    <n v="267"/>
    <x v="0"/>
    <x v="10"/>
    <s v="Dana Kaydos"/>
    <d v="2015-11-07T00:00:00"/>
    <d v="2015-11-09T00:00:00"/>
    <x v="0"/>
    <x v="1"/>
    <s v="Indonesia"/>
    <x v="10"/>
    <s v="Asia Pacific"/>
    <x v="2"/>
    <x v="610"/>
    <n v="7"/>
    <x v="10"/>
    <x v="613"/>
    <s v="High"/>
  </r>
  <r>
    <n v="512"/>
    <x v="0"/>
    <x v="10"/>
    <s v="Chuck Magee"/>
    <d v="2015-11-07T00:00:00"/>
    <d v="2015-11-11T00:00:00"/>
    <x v="1"/>
    <x v="1"/>
    <s v="Australia"/>
    <x v="0"/>
    <s v="Asia Pacific"/>
    <x v="1"/>
    <x v="438"/>
    <n v="6"/>
    <x v="2"/>
    <x v="614"/>
    <s v="High"/>
  </r>
  <r>
    <n v="135"/>
    <x v="0"/>
    <x v="10"/>
    <s v="Adam Bellavance"/>
    <d v="2015-11-06T00:00:00"/>
    <d v="2015-11-08T00:00:00"/>
    <x v="0"/>
    <x v="2"/>
    <s v="United States"/>
    <x v="9"/>
    <s v="USCA"/>
    <x v="2"/>
    <x v="611"/>
    <n v="10"/>
    <x v="2"/>
    <x v="615"/>
    <s v="High"/>
  </r>
  <r>
    <n v="139"/>
    <x v="0"/>
    <x v="10"/>
    <s v="Adam Bellavance"/>
    <d v="2015-11-06T00:00:00"/>
    <d v="2015-11-08T00:00:00"/>
    <x v="0"/>
    <x v="2"/>
    <s v="United States"/>
    <x v="9"/>
    <s v="USCA"/>
    <x v="2"/>
    <x v="612"/>
    <n v="3"/>
    <x v="2"/>
    <x v="616"/>
    <s v="High"/>
  </r>
  <r>
    <n v="184"/>
    <x v="0"/>
    <x v="10"/>
    <s v="Adam Bellavance"/>
    <d v="2015-11-06T00:00:00"/>
    <d v="2015-11-08T00:00:00"/>
    <x v="0"/>
    <x v="2"/>
    <s v="United States"/>
    <x v="9"/>
    <s v="USCA"/>
    <x v="2"/>
    <x v="613"/>
    <n v="1"/>
    <x v="2"/>
    <x v="617"/>
    <s v="High"/>
  </r>
  <r>
    <n v="712"/>
    <x v="0"/>
    <x v="10"/>
    <s v="Cyma Kinney"/>
    <d v="2015-11-04T00:00:00"/>
    <d v="2015-11-07T00:00:00"/>
    <x v="0"/>
    <x v="0"/>
    <s v="France"/>
    <x v="1"/>
    <s v="Europe"/>
    <x v="0"/>
    <x v="614"/>
    <n v="3"/>
    <x v="1"/>
    <x v="618"/>
    <s v="Critical"/>
  </r>
  <r>
    <n v="386"/>
    <x v="0"/>
    <x v="10"/>
    <s v="Amy Cox"/>
    <d v="2015-11-03T00:00:00"/>
    <d v="2015-11-07T00:00:00"/>
    <x v="1"/>
    <x v="1"/>
    <s v="India"/>
    <x v="4"/>
    <s v="Asia Pacific"/>
    <x v="1"/>
    <x v="615"/>
    <n v="5"/>
    <x v="2"/>
    <x v="619"/>
    <s v="Medium"/>
  </r>
  <r>
    <n v="646"/>
    <x v="0"/>
    <x v="10"/>
    <s v="Adrian Hane"/>
    <d v="2015-11-01T00:00:00"/>
    <d v="2015-11-05T00:00:00"/>
    <x v="1"/>
    <x v="2"/>
    <s v="United States"/>
    <x v="9"/>
    <s v="USCA"/>
    <x v="2"/>
    <x v="616"/>
    <n v="2"/>
    <x v="5"/>
    <x v="620"/>
    <s v="Medium"/>
  </r>
  <r>
    <n v="206"/>
    <x v="1"/>
    <x v="10"/>
    <s v="Rob Beeghly"/>
    <d v="2014-11-28T00:00:00"/>
    <d v="2014-12-04T00:00:00"/>
    <x v="1"/>
    <x v="1"/>
    <s v="Spain"/>
    <x v="6"/>
    <s v="Europe"/>
    <x v="1"/>
    <x v="90"/>
    <n v="7"/>
    <x v="2"/>
    <x v="621"/>
    <s v="Low"/>
  </r>
  <r>
    <n v="97"/>
    <x v="1"/>
    <x v="10"/>
    <s v="Natalie Fritzler"/>
    <d v="2014-11-27T00:00:00"/>
    <d v="2014-11-29T00:00:00"/>
    <x v="0"/>
    <x v="1"/>
    <s v="Austria"/>
    <x v="1"/>
    <s v="Europe"/>
    <x v="1"/>
    <x v="617"/>
    <n v="7"/>
    <x v="2"/>
    <x v="622"/>
    <s v="High"/>
  </r>
  <r>
    <n v="131"/>
    <x v="1"/>
    <x v="10"/>
    <s v="Stuart Van"/>
    <d v="2014-11-25T00:00:00"/>
    <d v="2014-11-27T00:00:00"/>
    <x v="0"/>
    <x v="0"/>
    <s v="India"/>
    <x v="4"/>
    <s v="Asia Pacific"/>
    <x v="0"/>
    <x v="618"/>
    <n v="5"/>
    <x v="2"/>
    <x v="623"/>
    <s v="Critical"/>
  </r>
  <r>
    <n v="78"/>
    <x v="1"/>
    <x v="10"/>
    <s v="Bobby Elias"/>
    <d v="2014-11-24T00:00:00"/>
    <d v="2014-11-25T00:00:00"/>
    <x v="0"/>
    <x v="1"/>
    <s v="Germany"/>
    <x v="1"/>
    <s v="Europe"/>
    <x v="0"/>
    <x v="619"/>
    <n v="10"/>
    <x v="2"/>
    <x v="624"/>
    <s v="Critical"/>
  </r>
  <r>
    <n v="87"/>
    <x v="1"/>
    <x v="10"/>
    <s v="Alejandro Ballentine"/>
    <d v="2014-11-23T00:00:00"/>
    <d v="2014-11-23T00:00:00"/>
    <x v="3"/>
    <x v="2"/>
    <s v="Morocco"/>
    <x v="16"/>
    <s v="Africa"/>
    <x v="2"/>
    <x v="620"/>
    <n v="4"/>
    <x v="2"/>
    <x v="625"/>
    <s v="Medium"/>
  </r>
  <r>
    <n v="471"/>
    <x v="1"/>
    <x v="10"/>
    <s v="Toby Carlisle"/>
    <d v="2014-11-19T00:00:00"/>
    <d v="2014-11-19T00:00:00"/>
    <x v="3"/>
    <x v="1"/>
    <s v="Thailand"/>
    <x v="10"/>
    <s v="Asia Pacific"/>
    <x v="2"/>
    <x v="621"/>
    <n v="4"/>
    <x v="10"/>
    <x v="626"/>
    <s v="High"/>
  </r>
  <r>
    <n v="656"/>
    <x v="1"/>
    <x v="10"/>
    <s v="Eric Barreto"/>
    <d v="2014-11-19T00:00:00"/>
    <d v="2014-11-24T00:00:00"/>
    <x v="1"/>
    <x v="1"/>
    <s v="United Kingdom"/>
    <x v="3"/>
    <s v="Europe"/>
    <x v="0"/>
    <x v="622"/>
    <n v="3"/>
    <x v="2"/>
    <x v="627"/>
    <s v="High"/>
  </r>
  <r>
    <n v="433"/>
    <x v="1"/>
    <x v="10"/>
    <s v="Bobby Odegard"/>
    <d v="2014-11-15T00:00:00"/>
    <d v="2014-11-19T00:00:00"/>
    <x v="1"/>
    <x v="1"/>
    <s v="Mexico"/>
    <x v="11"/>
    <s v="LATAM"/>
    <x v="0"/>
    <x v="243"/>
    <n v="7"/>
    <x v="2"/>
    <x v="245"/>
    <s v="High"/>
  </r>
  <r>
    <n v="658"/>
    <x v="1"/>
    <x v="10"/>
    <s v="Adrian Shami"/>
    <d v="2014-11-14T00:00:00"/>
    <d v="2014-11-20T00:00:00"/>
    <x v="1"/>
    <x v="2"/>
    <s v="United States"/>
    <x v="19"/>
    <s v="USCA"/>
    <x v="1"/>
    <x v="623"/>
    <n v="1"/>
    <x v="2"/>
    <x v="628"/>
    <s v="Medium"/>
  </r>
  <r>
    <n v="486"/>
    <x v="1"/>
    <x v="10"/>
    <s v="Toby Swindell"/>
    <d v="2014-11-13T00:00:00"/>
    <d v="2014-11-18T00:00:00"/>
    <x v="1"/>
    <x v="1"/>
    <s v="Brazil"/>
    <x v="7"/>
    <s v="LATAM"/>
    <x v="0"/>
    <x v="624"/>
    <n v="5"/>
    <x v="2"/>
    <x v="629"/>
    <s v="High"/>
  </r>
  <r>
    <n v="1"/>
    <x v="1"/>
    <x v="10"/>
    <s v="Aaron Bergman"/>
    <d v="2014-11-11T00:00:00"/>
    <d v="2014-11-13T00:00:00"/>
    <x v="0"/>
    <x v="1"/>
    <s v="United States"/>
    <x v="9"/>
    <s v="USCA"/>
    <x v="0"/>
    <x v="625"/>
    <n v="2"/>
    <x v="2"/>
    <x v="630"/>
    <s v="High"/>
  </r>
  <r>
    <n v="9"/>
    <x v="1"/>
    <x v="10"/>
    <s v="Aaron Bergman"/>
    <d v="2014-11-11T00:00:00"/>
    <d v="2014-11-13T00:00:00"/>
    <x v="0"/>
    <x v="1"/>
    <s v="United States"/>
    <x v="9"/>
    <s v="USCA"/>
    <x v="1"/>
    <x v="626"/>
    <n v="2"/>
    <x v="2"/>
    <x v="631"/>
    <s v="High"/>
  </r>
  <r>
    <n v="423"/>
    <x v="1"/>
    <x v="10"/>
    <s v="Mathew Reese"/>
    <d v="2014-11-11T00:00:00"/>
    <d v="2014-11-11T00:00:00"/>
    <x v="3"/>
    <x v="2"/>
    <s v="India"/>
    <x v="4"/>
    <s v="Asia Pacific"/>
    <x v="0"/>
    <x v="627"/>
    <n v="4"/>
    <x v="2"/>
    <x v="632"/>
    <s v="Critical"/>
  </r>
  <r>
    <n v="132"/>
    <x v="1"/>
    <x v="10"/>
    <s v="Michael Moore"/>
    <d v="2014-11-07T00:00:00"/>
    <d v="2014-11-10T00:00:00"/>
    <x v="0"/>
    <x v="1"/>
    <s v="China"/>
    <x v="2"/>
    <s v="Asia Pacific"/>
    <x v="0"/>
    <x v="628"/>
    <n v="9"/>
    <x v="2"/>
    <x v="633"/>
    <s v="Critical"/>
  </r>
  <r>
    <n v="5"/>
    <x v="1"/>
    <x v="10"/>
    <s v="Rick Hansen"/>
    <d v="2014-11-05T00:00:00"/>
    <d v="2014-11-06T00:00:00"/>
    <x v="3"/>
    <x v="1"/>
    <s v="Senegal"/>
    <x v="21"/>
    <s v="Africa"/>
    <x v="0"/>
    <x v="629"/>
    <n v="8"/>
    <x v="2"/>
    <x v="634"/>
    <s v="Critical"/>
  </r>
  <r>
    <n v="447"/>
    <x v="1"/>
    <x v="10"/>
    <s v="Larry Tron"/>
    <d v="2014-11-04T00:00:00"/>
    <d v="2014-11-06T00:00:00"/>
    <x v="2"/>
    <x v="1"/>
    <s v="Italy"/>
    <x v="6"/>
    <s v="Europe"/>
    <x v="2"/>
    <x v="630"/>
    <n v="6"/>
    <x v="2"/>
    <x v="635"/>
    <s v="Critical"/>
  </r>
  <r>
    <n v="654"/>
    <x v="1"/>
    <x v="10"/>
    <s v="Maureen Fritzler"/>
    <d v="2014-11-04T00:00:00"/>
    <d v="2014-11-08T00:00:00"/>
    <x v="2"/>
    <x v="0"/>
    <s v="China"/>
    <x v="2"/>
    <s v="Asia Pacific"/>
    <x v="0"/>
    <x v="631"/>
    <n v="7"/>
    <x v="2"/>
    <x v="636"/>
    <s v="High"/>
  </r>
  <r>
    <n v="551"/>
    <x v="2"/>
    <x v="10"/>
    <s v="Ed Jacobs"/>
    <d v="2013-11-30T00:00:00"/>
    <d v="2013-12-04T00:00:00"/>
    <x v="2"/>
    <x v="1"/>
    <s v="Singapore"/>
    <x v="10"/>
    <s v="Asia Pacific"/>
    <x v="1"/>
    <x v="632"/>
    <n v="5"/>
    <x v="2"/>
    <x v="637"/>
    <s v="High"/>
  </r>
  <r>
    <n v="98"/>
    <x v="2"/>
    <x v="10"/>
    <s v="Nick Zandusky"/>
    <d v="2013-11-28T00:00:00"/>
    <d v="2013-12-02T00:00:00"/>
    <x v="2"/>
    <x v="2"/>
    <s v="Australia"/>
    <x v="0"/>
    <s v="Asia Pacific"/>
    <x v="1"/>
    <x v="633"/>
    <n v="7"/>
    <x v="0"/>
    <x v="638"/>
    <s v="Medium"/>
  </r>
  <r>
    <n v="730"/>
    <x v="2"/>
    <x v="10"/>
    <s v="Alex Russell"/>
    <d v="2013-11-23T00:00:00"/>
    <d v="2013-11-25T00:00:00"/>
    <x v="0"/>
    <x v="0"/>
    <s v="Mexico"/>
    <x v="11"/>
    <s v="LATAM"/>
    <x v="1"/>
    <x v="634"/>
    <n v="4"/>
    <x v="5"/>
    <x v="639"/>
    <s v="High"/>
  </r>
  <r>
    <n v="264"/>
    <x v="2"/>
    <x v="10"/>
    <s v="Meg Tillman"/>
    <d v="2013-11-21T00:00:00"/>
    <d v="2013-11-24T00:00:00"/>
    <x v="2"/>
    <x v="1"/>
    <s v="France"/>
    <x v="1"/>
    <s v="Europe"/>
    <x v="0"/>
    <x v="635"/>
    <n v="7"/>
    <x v="1"/>
    <x v="640"/>
    <s v="Critical"/>
  </r>
  <r>
    <n v="652"/>
    <x v="2"/>
    <x v="10"/>
    <s v="Jim Radford"/>
    <d v="2013-11-19T00:00:00"/>
    <d v="2013-11-23T00:00:00"/>
    <x v="1"/>
    <x v="1"/>
    <s v="China"/>
    <x v="2"/>
    <s v="Asia Pacific"/>
    <x v="0"/>
    <x v="636"/>
    <n v="5"/>
    <x v="2"/>
    <x v="228"/>
    <s v="High"/>
  </r>
  <r>
    <n v="14"/>
    <x v="2"/>
    <x v="10"/>
    <s v="Vicky Freymann"/>
    <d v="2013-11-13T00:00:00"/>
    <d v="2013-11-13T00:00:00"/>
    <x v="3"/>
    <x v="2"/>
    <s v="Brazil"/>
    <x v="7"/>
    <s v="LATAM"/>
    <x v="1"/>
    <x v="637"/>
    <n v="7"/>
    <x v="2"/>
    <x v="641"/>
    <s v="Critical"/>
  </r>
  <r>
    <n v="357"/>
    <x v="2"/>
    <x v="10"/>
    <s v="Trudy Glocke"/>
    <d v="2013-11-13T00:00:00"/>
    <d v="2013-11-17T00:00:00"/>
    <x v="1"/>
    <x v="1"/>
    <s v="Belgium"/>
    <x v="1"/>
    <s v="Europe"/>
    <x v="2"/>
    <x v="638"/>
    <n v="9"/>
    <x v="2"/>
    <x v="642"/>
    <s v="High"/>
  </r>
  <r>
    <n v="781"/>
    <x v="2"/>
    <x v="10"/>
    <s v="Tamara Chand"/>
    <d v="2013-11-10T00:00:00"/>
    <d v="2013-11-13T00:00:00"/>
    <x v="0"/>
    <x v="0"/>
    <s v="France"/>
    <x v="1"/>
    <s v="Europe"/>
    <x v="1"/>
    <x v="639"/>
    <n v="6"/>
    <x v="16"/>
    <x v="643"/>
    <s v="Medium"/>
  </r>
  <r>
    <n v="289"/>
    <x v="2"/>
    <x v="10"/>
    <s v="Adam Shillingsburg"/>
    <d v="2013-11-09T00:00:00"/>
    <d v="2013-11-13T00:00:00"/>
    <x v="1"/>
    <x v="1"/>
    <s v="United States"/>
    <x v="9"/>
    <s v="USCA"/>
    <x v="1"/>
    <x v="640"/>
    <n v="7"/>
    <x v="2"/>
    <x v="644"/>
    <s v="Medium"/>
  </r>
  <r>
    <n v="342"/>
    <x v="2"/>
    <x v="10"/>
    <s v="Adam Shillingsburg"/>
    <d v="2013-11-09T00:00:00"/>
    <d v="2013-11-13T00:00:00"/>
    <x v="1"/>
    <x v="1"/>
    <s v="United States"/>
    <x v="9"/>
    <s v="USCA"/>
    <x v="2"/>
    <x v="641"/>
    <n v="3"/>
    <x v="2"/>
    <x v="645"/>
    <s v="Medium"/>
  </r>
  <r>
    <n v="361"/>
    <x v="2"/>
    <x v="10"/>
    <s v="Adam Shillingsburg"/>
    <d v="2013-11-09T00:00:00"/>
    <d v="2013-11-13T00:00:00"/>
    <x v="1"/>
    <x v="1"/>
    <s v="United States"/>
    <x v="9"/>
    <s v="USCA"/>
    <x v="2"/>
    <x v="642"/>
    <n v="3"/>
    <x v="2"/>
    <x v="646"/>
    <s v="Medium"/>
  </r>
  <r>
    <n v="391"/>
    <x v="2"/>
    <x v="10"/>
    <s v="Adam Shillingsburg"/>
    <d v="2013-11-09T00:00:00"/>
    <d v="2013-11-13T00:00:00"/>
    <x v="1"/>
    <x v="1"/>
    <s v="United States"/>
    <x v="9"/>
    <s v="USCA"/>
    <x v="2"/>
    <x v="643"/>
    <n v="3"/>
    <x v="2"/>
    <x v="647"/>
    <s v="Medium"/>
  </r>
  <r>
    <n v="445"/>
    <x v="2"/>
    <x v="10"/>
    <s v="Adrian Barton"/>
    <d v="2013-11-07T00:00:00"/>
    <d v="2013-11-12T00:00:00"/>
    <x v="1"/>
    <x v="1"/>
    <s v="United States"/>
    <x v="9"/>
    <s v="USCA"/>
    <x v="0"/>
    <x v="644"/>
    <n v="3"/>
    <x v="14"/>
    <x v="648"/>
    <s v="Medium"/>
  </r>
  <r>
    <n v="490"/>
    <x v="2"/>
    <x v="10"/>
    <s v="Adrian Barton"/>
    <d v="2013-11-07T00:00:00"/>
    <d v="2013-11-12T00:00:00"/>
    <x v="1"/>
    <x v="1"/>
    <s v="United States"/>
    <x v="9"/>
    <s v="USCA"/>
    <x v="2"/>
    <x v="645"/>
    <n v="2"/>
    <x v="5"/>
    <x v="649"/>
    <s v="Medium"/>
  </r>
  <r>
    <n v="502"/>
    <x v="2"/>
    <x v="10"/>
    <s v="Adrian Barton"/>
    <d v="2013-11-07T00:00:00"/>
    <d v="2013-11-12T00:00:00"/>
    <x v="1"/>
    <x v="1"/>
    <s v="United States"/>
    <x v="9"/>
    <s v="USCA"/>
    <x v="2"/>
    <x v="646"/>
    <n v="2"/>
    <x v="5"/>
    <x v="650"/>
    <s v="Medium"/>
  </r>
  <r>
    <n v="519"/>
    <x v="2"/>
    <x v="10"/>
    <s v="Adrian Barton"/>
    <d v="2013-11-07T00:00:00"/>
    <d v="2013-11-12T00:00:00"/>
    <x v="1"/>
    <x v="1"/>
    <s v="United States"/>
    <x v="9"/>
    <s v="USCA"/>
    <x v="1"/>
    <x v="647"/>
    <n v="5"/>
    <x v="13"/>
    <x v="651"/>
    <s v="Medium"/>
  </r>
  <r>
    <n v="553"/>
    <x v="2"/>
    <x v="10"/>
    <s v="Adrian Barton"/>
    <d v="2013-11-07T00:00:00"/>
    <d v="2013-11-12T00:00:00"/>
    <x v="1"/>
    <x v="1"/>
    <s v="United States"/>
    <x v="9"/>
    <s v="USCA"/>
    <x v="2"/>
    <x v="648"/>
    <n v="3"/>
    <x v="5"/>
    <x v="652"/>
    <s v="Medium"/>
  </r>
  <r>
    <n v="559"/>
    <x v="2"/>
    <x v="10"/>
    <s v="Adrian Barton"/>
    <d v="2013-11-07T00:00:00"/>
    <d v="2013-11-12T00:00:00"/>
    <x v="1"/>
    <x v="1"/>
    <s v="United States"/>
    <x v="9"/>
    <s v="USCA"/>
    <x v="2"/>
    <x v="649"/>
    <n v="10"/>
    <x v="18"/>
    <x v="653"/>
    <s v="Medium"/>
  </r>
  <r>
    <n v="280"/>
    <x v="3"/>
    <x v="10"/>
    <s v="Anthony Witt"/>
    <d v="2012-11-29T00:00:00"/>
    <d v="2012-11-30T00:00:00"/>
    <x v="0"/>
    <x v="1"/>
    <s v="Netherlands"/>
    <x v="1"/>
    <s v="Europe"/>
    <x v="0"/>
    <x v="650"/>
    <n v="8"/>
    <x v="4"/>
    <x v="654"/>
    <s v="Critical"/>
  </r>
  <r>
    <n v="609"/>
    <x v="3"/>
    <x v="10"/>
    <s v="Jim Radford"/>
    <d v="2012-11-25T00:00:00"/>
    <d v="2012-11-29T00:00:00"/>
    <x v="1"/>
    <x v="1"/>
    <s v="Germany"/>
    <x v="1"/>
    <s v="Europe"/>
    <x v="2"/>
    <x v="651"/>
    <n v="4"/>
    <x v="0"/>
    <x v="655"/>
    <s v="High"/>
  </r>
  <r>
    <n v="271"/>
    <x v="3"/>
    <x v="10"/>
    <s v="Hunter Lopez"/>
    <d v="2012-11-24T00:00:00"/>
    <d v="2012-11-24T00:00:00"/>
    <x v="3"/>
    <x v="1"/>
    <s v="Australia"/>
    <x v="0"/>
    <s v="Asia Pacific"/>
    <x v="0"/>
    <x v="652"/>
    <n v="7"/>
    <x v="14"/>
    <x v="656"/>
    <s v="Critical"/>
  </r>
  <r>
    <n v="72"/>
    <x v="3"/>
    <x v="10"/>
    <s v="Shui Tom"/>
    <d v="2012-11-21T00:00:00"/>
    <d v="2012-11-22T00:00:00"/>
    <x v="0"/>
    <x v="1"/>
    <s v="Nicaragua"/>
    <x v="11"/>
    <s v="LATAM"/>
    <x v="2"/>
    <x v="653"/>
    <n v="13"/>
    <x v="2"/>
    <x v="657"/>
    <s v="Medium"/>
  </r>
  <r>
    <n v="518"/>
    <x v="3"/>
    <x v="10"/>
    <s v="Sean Miller"/>
    <d v="2012-11-21T00:00:00"/>
    <d v="2012-11-24T00:00:00"/>
    <x v="0"/>
    <x v="2"/>
    <s v="Dominican Republic"/>
    <x v="20"/>
    <s v="LATAM"/>
    <x v="2"/>
    <x v="654"/>
    <n v="7"/>
    <x v="5"/>
    <x v="658"/>
    <s v="Critical"/>
  </r>
  <r>
    <n v="632"/>
    <x v="3"/>
    <x v="10"/>
    <s v="Denny Joy"/>
    <d v="2012-11-18T00:00:00"/>
    <d v="2012-11-20T00:00:00"/>
    <x v="2"/>
    <x v="0"/>
    <s v="Greece"/>
    <x v="6"/>
    <s v="Europe"/>
    <x v="0"/>
    <x v="655"/>
    <n v="7"/>
    <x v="14"/>
    <x v="659"/>
    <s v="Critical"/>
  </r>
  <r>
    <n v="258"/>
    <x v="3"/>
    <x v="10"/>
    <s v="Adam Hart"/>
    <d v="2012-11-15T00:00:00"/>
    <d v="2012-11-21T00:00:00"/>
    <x v="1"/>
    <x v="0"/>
    <s v="United States"/>
    <x v="19"/>
    <s v="USCA"/>
    <x v="2"/>
    <x v="656"/>
    <n v="2"/>
    <x v="2"/>
    <x v="660"/>
    <s v="Medium"/>
  </r>
  <r>
    <n v="756"/>
    <x v="3"/>
    <x v="10"/>
    <s v="Alan Barnes"/>
    <d v="2012-11-15T00:00:00"/>
    <d v="2012-11-19T00:00:00"/>
    <x v="1"/>
    <x v="1"/>
    <s v="United States"/>
    <x v="9"/>
    <s v="USCA"/>
    <x v="1"/>
    <x v="657"/>
    <n v="2"/>
    <x v="8"/>
    <x v="661"/>
    <s v="High"/>
  </r>
  <r>
    <n v="393"/>
    <x v="3"/>
    <x v="10"/>
    <s v="Craig Leslie"/>
    <d v="2012-11-13T00:00:00"/>
    <d v="2012-11-19T00:00:00"/>
    <x v="1"/>
    <x v="2"/>
    <s v="India"/>
    <x v="4"/>
    <s v="Asia Pacific"/>
    <x v="0"/>
    <x v="658"/>
    <n v="7"/>
    <x v="2"/>
    <x v="662"/>
    <s v="Medium"/>
  </r>
  <r>
    <n v="697"/>
    <x v="3"/>
    <x v="10"/>
    <s v="Ionia McGrath"/>
    <d v="2012-11-11T00:00:00"/>
    <d v="2012-11-15T00:00:00"/>
    <x v="1"/>
    <x v="1"/>
    <s v="Republic of the Congo"/>
    <x v="14"/>
    <s v="Africa"/>
    <x v="1"/>
    <x v="659"/>
    <n v="4"/>
    <x v="2"/>
    <x v="663"/>
    <s v="High"/>
  </r>
  <r>
    <n v="462"/>
    <x v="3"/>
    <x v="10"/>
    <s v="Dean percer"/>
    <d v="2012-11-10T00:00:00"/>
    <d v="2012-11-14T00:00:00"/>
    <x v="1"/>
    <x v="2"/>
    <s v="China"/>
    <x v="2"/>
    <s v="Asia Pacific"/>
    <x v="0"/>
    <x v="660"/>
    <n v="9"/>
    <x v="2"/>
    <x v="664"/>
    <s v="Medium"/>
  </r>
  <r>
    <n v="236"/>
    <x v="3"/>
    <x v="10"/>
    <s v="Maribeth Dona"/>
    <d v="2012-11-09T00:00:00"/>
    <d v="2012-11-14T00:00:00"/>
    <x v="2"/>
    <x v="1"/>
    <s v="Colombia"/>
    <x v="7"/>
    <s v="LATAM"/>
    <x v="2"/>
    <x v="661"/>
    <n v="9"/>
    <x v="2"/>
    <x v="665"/>
    <s v="Medium"/>
  </r>
  <r>
    <n v="70"/>
    <x v="3"/>
    <x v="10"/>
    <s v="Dianna Wilson"/>
    <d v="2012-11-08T00:00:00"/>
    <d v="2012-11-10T00:00:00"/>
    <x v="0"/>
    <x v="2"/>
    <s v="Ukraine"/>
    <x v="15"/>
    <s v="Europe"/>
    <x v="1"/>
    <x v="662"/>
    <n v="4"/>
    <x v="2"/>
    <x v="666"/>
    <s v="Critical"/>
  </r>
  <r>
    <n v="79"/>
    <x v="3"/>
    <x v="10"/>
    <s v="Sam Zeldin"/>
    <d v="2012-11-08T00:00:00"/>
    <d v="2012-11-10T00:00:00"/>
    <x v="2"/>
    <x v="2"/>
    <s v="China"/>
    <x v="2"/>
    <s v="Asia Pacific"/>
    <x v="0"/>
    <x v="663"/>
    <n v="9"/>
    <x v="2"/>
    <x v="667"/>
    <s v="Medium"/>
  </r>
  <r>
    <n v="371"/>
    <x v="3"/>
    <x v="10"/>
    <s v="Alejandro Savely"/>
    <d v="2012-11-08T00:00:00"/>
    <d v="2012-11-10T00:00:00"/>
    <x v="0"/>
    <x v="0"/>
    <s v="India"/>
    <x v="4"/>
    <s v="Asia Pacific"/>
    <x v="1"/>
    <x v="664"/>
    <n v="7"/>
    <x v="2"/>
    <x v="668"/>
    <s v="Critical"/>
  </r>
  <r>
    <n v="7"/>
    <x v="3"/>
    <x v="10"/>
    <s v="Toby Swindell"/>
    <d v="2012-11-06T00:00:00"/>
    <d v="2012-11-08T00:00:00"/>
    <x v="0"/>
    <x v="1"/>
    <s v="New Zealand"/>
    <x v="0"/>
    <s v="Asia Pacific"/>
    <x v="1"/>
    <x v="665"/>
    <n v="4"/>
    <x v="2"/>
    <x v="669"/>
    <s v="Critical"/>
  </r>
  <r>
    <n v="245"/>
    <x v="3"/>
    <x v="10"/>
    <s v="Corinna Mitchell"/>
    <d v="2012-11-05T00:00:00"/>
    <d v="2012-11-07T00:00:00"/>
    <x v="0"/>
    <x v="2"/>
    <s v="France"/>
    <x v="1"/>
    <s v="Europe"/>
    <x v="0"/>
    <x v="666"/>
    <n v="5"/>
    <x v="1"/>
    <x v="670"/>
    <s v="Critical"/>
  </r>
  <r>
    <n v="106"/>
    <x v="3"/>
    <x v="10"/>
    <s v="Patrick O'Donnell"/>
    <d v="2012-11-04T00:00:00"/>
    <d v="2012-11-08T00:00:00"/>
    <x v="2"/>
    <x v="1"/>
    <s v="France"/>
    <x v="1"/>
    <s v="Europe"/>
    <x v="0"/>
    <x v="667"/>
    <n v="8"/>
    <x v="1"/>
    <x v="671"/>
    <s v="High"/>
  </r>
  <r>
    <n v="612"/>
    <x v="3"/>
    <x v="10"/>
    <s v="Frank Merwin"/>
    <d v="2012-11-03T00:00:00"/>
    <d v="2012-11-07T00:00:00"/>
    <x v="1"/>
    <x v="2"/>
    <s v="Jamaica"/>
    <x v="20"/>
    <s v="LATAM"/>
    <x v="1"/>
    <x v="668"/>
    <n v="5"/>
    <x v="2"/>
    <x v="672"/>
    <s v="High"/>
  </r>
  <r>
    <n v="683"/>
    <x v="3"/>
    <x v="10"/>
    <s v="Heather Kirkland"/>
    <d v="2012-11-03T00:00:00"/>
    <d v="2012-11-05T00:00:00"/>
    <x v="2"/>
    <x v="0"/>
    <s v="France"/>
    <x v="1"/>
    <s v="Europe"/>
    <x v="0"/>
    <x v="669"/>
    <n v="8"/>
    <x v="1"/>
    <x v="673"/>
    <s v="Critical"/>
  </r>
  <r>
    <n v="34"/>
    <x v="3"/>
    <x v="10"/>
    <s v="Dave Poirier"/>
    <d v="2012-11-02T00:00:00"/>
    <d v="2012-11-04T00:00:00"/>
    <x v="2"/>
    <x v="0"/>
    <s v="Australia"/>
    <x v="0"/>
    <s v="Asia Pacific"/>
    <x v="2"/>
    <x v="670"/>
    <n v="5"/>
    <x v="0"/>
    <x v="674"/>
    <s v="Critical"/>
  </r>
  <r>
    <n v="151"/>
    <x v="3"/>
    <x v="10"/>
    <s v="Greg Matthias"/>
    <d v="2012-11-02T00:00:00"/>
    <d v="2012-11-05T00:00:00"/>
    <x v="0"/>
    <x v="1"/>
    <s v="Netherlands"/>
    <x v="1"/>
    <s v="Europe"/>
    <x v="2"/>
    <x v="671"/>
    <n v="7"/>
    <x v="4"/>
    <x v="675"/>
    <s v="High"/>
  </r>
  <r>
    <n v="281"/>
    <x v="3"/>
    <x v="10"/>
    <s v="Dave Poirier"/>
    <d v="2012-11-02T00:00:00"/>
    <d v="2012-11-04T00:00:00"/>
    <x v="2"/>
    <x v="0"/>
    <s v="Australia"/>
    <x v="0"/>
    <s v="Asia Pacific"/>
    <x v="1"/>
    <x v="672"/>
    <n v="6"/>
    <x v="0"/>
    <x v="676"/>
    <s v="Critical"/>
  </r>
  <r>
    <n v="657"/>
    <x v="0"/>
    <x v="11"/>
    <s v="Erica Bern"/>
    <d v="2015-12-31T00:00:00"/>
    <d v="2016-01-03T00:00:00"/>
    <x v="2"/>
    <x v="0"/>
    <s v="Brazil"/>
    <x v="7"/>
    <s v="LATAM"/>
    <x v="0"/>
    <x v="673"/>
    <n v="5"/>
    <x v="11"/>
    <x v="677"/>
    <s v="High"/>
  </r>
  <r>
    <n v="705"/>
    <x v="0"/>
    <x v="11"/>
    <s v="Marina Lichtenstein"/>
    <d v="2015-12-31T00:00:00"/>
    <d v="2016-01-01T00:00:00"/>
    <x v="0"/>
    <x v="0"/>
    <s v="Indonesia"/>
    <x v="10"/>
    <s v="Asia Pacific"/>
    <x v="1"/>
    <x v="674"/>
    <n v="3"/>
    <x v="9"/>
    <x v="678"/>
    <s v="High"/>
  </r>
  <r>
    <n v="749"/>
    <x v="0"/>
    <x v="11"/>
    <s v="Harry Marie"/>
    <d v="2015-12-30T00:00:00"/>
    <d v="2016-01-02T00:00:00"/>
    <x v="0"/>
    <x v="0"/>
    <s v="Switzerland"/>
    <x v="1"/>
    <s v="Europe"/>
    <x v="0"/>
    <x v="675"/>
    <n v="10"/>
    <x v="2"/>
    <x v="679"/>
    <s v="Critical"/>
  </r>
  <r>
    <n v="432"/>
    <x v="0"/>
    <x v="11"/>
    <s v="Carlos Daly"/>
    <d v="2015-12-29T00:00:00"/>
    <d v="2015-12-31T00:00:00"/>
    <x v="2"/>
    <x v="1"/>
    <s v="France"/>
    <x v="1"/>
    <s v="Europe"/>
    <x v="1"/>
    <x v="676"/>
    <n v="5"/>
    <x v="16"/>
    <x v="680"/>
    <s v="High"/>
  </r>
  <r>
    <n v="641"/>
    <x v="0"/>
    <x v="11"/>
    <s v="Adam Hart"/>
    <d v="2015-12-29T00:00:00"/>
    <d v="2015-12-31T00:00:00"/>
    <x v="0"/>
    <x v="0"/>
    <s v="Australia"/>
    <x v="0"/>
    <s v="Asia Pacific"/>
    <x v="2"/>
    <x v="677"/>
    <n v="3"/>
    <x v="0"/>
    <x v="681"/>
    <s v="Medium"/>
  </r>
  <r>
    <n v="309"/>
    <x v="0"/>
    <x v="11"/>
    <s v="Mike Vittorini"/>
    <d v="2015-12-24T00:00:00"/>
    <d v="2015-12-27T00:00:00"/>
    <x v="0"/>
    <x v="1"/>
    <s v="South Africa"/>
    <x v="18"/>
    <s v="Africa"/>
    <x v="0"/>
    <x v="374"/>
    <n v="4"/>
    <x v="2"/>
    <x v="682"/>
    <s v="Medium"/>
  </r>
  <r>
    <n v="463"/>
    <x v="0"/>
    <x v="11"/>
    <s v="Gary Zandusky"/>
    <d v="2015-12-24T00:00:00"/>
    <d v="2015-12-24T00:00:00"/>
    <x v="3"/>
    <x v="1"/>
    <s v="Italy"/>
    <x v="6"/>
    <s v="Europe"/>
    <x v="1"/>
    <x v="678"/>
    <n v="7"/>
    <x v="2"/>
    <x v="683"/>
    <s v="Medium"/>
  </r>
  <r>
    <n v="633"/>
    <x v="0"/>
    <x v="11"/>
    <s v="Liz MacKendrick"/>
    <d v="2015-12-24T00:00:00"/>
    <d v="2015-12-28T00:00:00"/>
    <x v="1"/>
    <x v="1"/>
    <s v="Qatar"/>
    <x v="12"/>
    <s v="Asia Pacific"/>
    <x v="0"/>
    <x v="545"/>
    <n v="4"/>
    <x v="2"/>
    <x v="684"/>
    <s v="High"/>
  </r>
  <r>
    <n v="362"/>
    <x v="0"/>
    <x v="11"/>
    <s v="Steve Chapman"/>
    <d v="2015-12-22T00:00:00"/>
    <d v="2015-12-24T00:00:00"/>
    <x v="0"/>
    <x v="0"/>
    <s v="El Salvador"/>
    <x v="11"/>
    <s v="LATAM"/>
    <x v="1"/>
    <x v="679"/>
    <n v="4"/>
    <x v="2"/>
    <x v="685"/>
    <s v="High"/>
  </r>
  <r>
    <n v="398"/>
    <x v="0"/>
    <x v="11"/>
    <s v="Brad Norvell"/>
    <d v="2015-12-20T00:00:00"/>
    <d v="2015-12-24T00:00:00"/>
    <x v="1"/>
    <x v="0"/>
    <s v="Mexico"/>
    <x v="11"/>
    <s v="LATAM"/>
    <x v="2"/>
    <x v="680"/>
    <n v="7"/>
    <x v="2"/>
    <x v="686"/>
    <s v="High"/>
  </r>
  <r>
    <n v="62"/>
    <x v="0"/>
    <x v="11"/>
    <s v="Aaron Hawkins"/>
    <d v="2015-12-19T00:00:00"/>
    <d v="2015-12-23T00:00:00"/>
    <x v="1"/>
    <x v="0"/>
    <s v="United States"/>
    <x v="17"/>
    <s v="USCA"/>
    <x v="2"/>
    <x v="681"/>
    <n v="7"/>
    <x v="5"/>
    <x v="687"/>
    <s v="Medium"/>
  </r>
  <r>
    <n v="126"/>
    <x v="0"/>
    <x v="11"/>
    <s v="Don Weiss"/>
    <d v="2015-12-19T00:00:00"/>
    <d v="2015-12-20T00:00:00"/>
    <x v="0"/>
    <x v="1"/>
    <s v="Malaysia"/>
    <x v="10"/>
    <s v="Asia Pacific"/>
    <x v="0"/>
    <x v="682"/>
    <n v="3"/>
    <x v="2"/>
    <x v="688"/>
    <s v="Critical"/>
  </r>
  <r>
    <n v="50"/>
    <x v="0"/>
    <x v="11"/>
    <s v="John Huston"/>
    <d v="2015-12-18T00:00:00"/>
    <d v="2015-12-20T00:00:00"/>
    <x v="2"/>
    <x v="1"/>
    <s v="Uruguay"/>
    <x v="7"/>
    <s v="LATAM"/>
    <x v="1"/>
    <x v="683"/>
    <n v="11"/>
    <x v="2"/>
    <x v="689"/>
    <s v="High"/>
  </r>
  <r>
    <n v="257"/>
    <x v="0"/>
    <x v="11"/>
    <s v="Muhammed Yedwab"/>
    <d v="2015-12-17T00:00:00"/>
    <d v="2015-12-19T00:00:00"/>
    <x v="0"/>
    <x v="0"/>
    <s v="Nicaragua"/>
    <x v="11"/>
    <s v="LATAM"/>
    <x v="2"/>
    <x v="684"/>
    <n v="5"/>
    <x v="2"/>
    <x v="690"/>
    <s v="Critical"/>
  </r>
  <r>
    <n v="583"/>
    <x v="0"/>
    <x v="11"/>
    <s v="Muhammed Yedwab"/>
    <d v="2015-12-17T00:00:00"/>
    <d v="2015-12-19T00:00:00"/>
    <x v="0"/>
    <x v="0"/>
    <s v="Nicaragua"/>
    <x v="11"/>
    <s v="LATAM"/>
    <x v="1"/>
    <x v="685"/>
    <n v="5"/>
    <x v="2"/>
    <x v="691"/>
    <s v="Critical"/>
  </r>
  <r>
    <n v="68"/>
    <x v="0"/>
    <x v="11"/>
    <s v="Cari Sayre"/>
    <d v="2015-12-16T00:00:00"/>
    <d v="2015-12-19T00:00:00"/>
    <x v="0"/>
    <x v="0"/>
    <s v="India"/>
    <x v="4"/>
    <s v="Asia Pacific"/>
    <x v="1"/>
    <x v="686"/>
    <n v="4"/>
    <x v="2"/>
    <x v="692"/>
    <s v="Critical"/>
  </r>
  <r>
    <n v="396"/>
    <x v="0"/>
    <x v="11"/>
    <s v="Dave Brooks"/>
    <d v="2015-12-15T00:00:00"/>
    <d v="2015-12-17T00:00:00"/>
    <x v="2"/>
    <x v="1"/>
    <s v="China"/>
    <x v="2"/>
    <s v="Asia Pacific"/>
    <x v="0"/>
    <x v="687"/>
    <n v="14"/>
    <x v="2"/>
    <x v="693"/>
    <s v="High"/>
  </r>
  <r>
    <n v="202"/>
    <x v="0"/>
    <x v="11"/>
    <s v="Tom Ashbrook"/>
    <d v="2015-12-13T00:00:00"/>
    <d v="2015-12-17T00:00:00"/>
    <x v="1"/>
    <x v="2"/>
    <s v="Australia"/>
    <x v="0"/>
    <s v="Asia Pacific"/>
    <x v="2"/>
    <x v="688"/>
    <n v="10"/>
    <x v="0"/>
    <x v="694"/>
    <s v="Medium"/>
  </r>
  <r>
    <n v="573"/>
    <x v="0"/>
    <x v="11"/>
    <s v="Brian Thompson"/>
    <d v="2015-12-13T00:00:00"/>
    <d v="2015-12-19T00:00:00"/>
    <x v="1"/>
    <x v="1"/>
    <s v="Japan"/>
    <x v="2"/>
    <s v="Asia Pacific"/>
    <x v="2"/>
    <x v="227"/>
    <n v="6"/>
    <x v="2"/>
    <x v="695"/>
    <s v="Medium"/>
  </r>
  <r>
    <n v="146"/>
    <x v="0"/>
    <x v="11"/>
    <s v="Mike Pelletier"/>
    <d v="2015-12-09T00:00:00"/>
    <d v="2015-12-11T00:00:00"/>
    <x v="0"/>
    <x v="2"/>
    <s v="Australia"/>
    <x v="0"/>
    <s v="Asia Pacific"/>
    <x v="0"/>
    <x v="689"/>
    <n v="3"/>
    <x v="0"/>
    <x v="696"/>
    <s v="High"/>
  </r>
  <r>
    <n v="465"/>
    <x v="0"/>
    <x v="11"/>
    <s v="Cassandra Brandow"/>
    <d v="2015-12-09T00:00:00"/>
    <d v="2015-12-12T00:00:00"/>
    <x v="0"/>
    <x v="1"/>
    <s v="Poland"/>
    <x v="15"/>
    <s v="Europe"/>
    <x v="0"/>
    <x v="690"/>
    <n v="4"/>
    <x v="2"/>
    <x v="697"/>
    <s v="High"/>
  </r>
  <r>
    <n v="770"/>
    <x v="0"/>
    <x v="11"/>
    <s v="Mark Cousins"/>
    <d v="2015-12-08T00:00:00"/>
    <d v="2015-12-14T00:00:00"/>
    <x v="1"/>
    <x v="0"/>
    <s v="Indonesia"/>
    <x v="10"/>
    <s v="Asia Pacific"/>
    <x v="0"/>
    <x v="691"/>
    <n v="7"/>
    <x v="10"/>
    <x v="698"/>
    <s v="Medium"/>
  </r>
  <r>
    <n v="67"/>
    <x v="0"/>
    <x v="11"/>
    <s v="Dave Kipp"/>
    <d v="2015-12-07T00:00:00"/>
    <d v="2015-12-08T00:00:00"/>
    <x v="0"/>
    <x v="1"/>
    <s v="Spain"/>
    <x v="6"/>
    <s v="Europe"/>
    <x v="1"/>
    <x v="692"/>
    <n v="5"/>
    <x v="2"/>
    <x v="699"/>
    <s v="High"/>
  </r>
  <r>
    <n v="778"/>
    <x v="0"/>
    <x v="11"/>
    <s v="Alan Barnes"/>
    <d v="2015-12-06T00:00:00"/>
    <d v="2015-12-10T00:00:00"/>
    <x v="1"/>
    <x v="1"/>
    <s v="United States"/>
    <x v="19"/>
    <s v="USCA"/>
    <x v="2"/>
    <x v="693"/>
    <n v="3"/>
    <x v="5"/>
    <x v="700"/>
    <s v="Medium"/>
  </r>
  <r>
    <n v="799"/>
    <x v="0"/>
    <x v="11"/>
    <s v="Alan Barnes"/>
    <d v="2015-12-06T00:00:00"/>
    <d v="2015-12-10T00:00:00"/>
    <x v="1"/>
    <x v="1"/>
    <s v="United States"/>
    <x v="19"/>
    <s v="USCA"/>
    <x v="2"/>
    <x v="694"/>
    <n v="6"/>
    <x v="5"/>
    <x v="701"/>
    <s v="Medium"/>
  </r>
  <r>
    <n v="20"/>
    <x v="0"/>
    <x v="11"/>
    <s v="Ritsa Hightower"/>
    <d v="2015-12-05T00:00:00"/>
    <d v="2015-12-07T00:00:00"/>
    <x v="2"/>
    <x v="1"/>
    <s v="Tanzania"/>
    <x v="5"/>
    <s v="Africa"/>
    <x v="2"/>
    <x v="695"/>
    <n v="6"/>
    <x v="2"/>
    <x v="702"/>
    <s v="High"/>
  </r>
  <r>
    <n v="767"/>
    <x v="0"/>
    <x v="11"/>
    <s v="Paul Stevenson"/>
    <d v="2015-12-04T00:00:00"/>
    <d v="2015-12-08T00:00:00"/>
    <x v="1"/>
    <x v="2"/>
    <s v="Australia"/>
    <x v="0"/>
    <s v="Asia Pacific"/>
    <x v="1"/>
    <x v="696"/>
    <n v="4"/>
    <x v="2"/>
    <x v="703"/>
    <s v="Medium"/>
  </r>
  <r>
    <n v="191"/>
    <x v="0"/>
    <x v="11"/>
    <s v="Jamie Frazer"/>
    <d v="2015-12-03T00:00:00"/>
    <d v="2015-12-07T00:00:00"/>
    <x v="1"/>
    <x v="1"/>
    <s v="Cambodia"/>
    <x v="10"/>
    <s v="Asia Pacific"/>
    <x v="1"/>
    <x v="697"/>
    <n v="8"/>
    <x v="2"/>
    <x v="704"/>
    <s v="High"/>
  </r>
  <r>
    <n v="332"/>
    <x v="0"/>
    <x v="11"/>
    <s v="Adam Shillingsburg"/>
    <d v="2015-12-03T00:00:00"/>
    <d v="2015-12-06T00:00:00"/>
    <x v="0"/>
    <x v="1"/>
    <s v="United States"/>
    <x v="8"/>
    <s v="USCA"/>
    <x v="2"/>
    <x v="698"/>
    <n v="3"/>
    <x v="2"/>
    <x v="705"/>
    <s v="Medium"/>
  </r>
  <r>
    <n v="625"/>
    <x v="0"/>
    <x v="11"/>
    <s v="Matthew Clasen"/>
    <d v="2015-12-02T00:00:00"/>
    <d v="2015-12-06T00:00:00"/>
    <x v="2"/>
    <x v="0"/>
    <s v="Dominican Republic"/>
    <x v="20"/>
    <s v="LATAM"/>
    <x v="0"/>
    <x v="699"/>
    <n v="14"/>
    <x v="5"/>
    <x v="706"/>
    <s v="Medium"/>
  </r>
  <r>
    <n v="352"/>
    <x v="1"/>
    <x v="11"/>
    <s v="Dario Medina"/>
    <d v="2014-12-31T00:00:00"/>
    <d v="2015-01-02T00:00:00"/>
    <x v="0"/>
    <x v="0"/>
    <s v="France"/>
    <x v="1"/>
    <s v="Europe"/>
    <x v="0"/>
    <x v="700"/>
    <n v="6"/>
    <x v="1"/>
    <x v="707"/>
    <s v="High"/>
  </r>
  <r>
    <n v="723"/>
    <x v="1"/>
    <x v="11"/>
    <s v="Amy Hunt"/>
    <d v="2014-12-31T00:00:00"/>
    <d v="2015-01-01T00:00:00"/>
    <x v="0"/>
    <x v="1"/>
    <s v="Nicaragua"/>
    <x v="11"/>
    <s v="LATAM"/>
    <x v="0"/>
    <x v="701"/>
    <n v="5"/>
    <x v="11"/>
    <x v="708"/>
    <s v="High"/>
  </r>
  <r>
    <n v="274"/>
    <x v="1"/>
    <x v="11"/>
    <s v="Georgia Rosenberg"/>
    <d v="2014-12-30T00:00:00"/>
    <d v="2015-01-04T00:00:00"/>
    <x v="1"/>
    <x v="0"/>
    <s v="Lesotho"/>
    <x v="18"/>
    <s v="Africa"/>
    <x v="0"/>
    <x v="702"/>
    <n v="12"/>
    <x v="2"/>
    <x v="709"/>
    <s v="Medium"/>
  </r>
  <r>
    <n v="109"/>
    <x v="1"/>
    <x v="11"/>
    <s v="Dave Brooks"/>
    <d v="2014-12-26T00:00:00"/>
    <d v="2014-12-26T00:00:00"/>
    <x v="3"/>
    <x v="1"/>
    <s v="Australia"/>
    <x v="0"/>
    <s v="Asia Pacific"/>
    <x v="2"/>
    <x v="703"/>
    <n v="8"/>
    <x v="0"/>
    <x v="710"/>
    <s v="High"/>
  </r>
  <r>
    <n v="547"/>
    <x v="1"/>
    <x v="11"/>
    <s v="Marc Crier"/>
    <d v="2014-12-24T00:00:00"/>
    <d v="2014-12-29T00:00:00"/>
    <x v="2"/>
    <x v="1"/>
    <s v="Ukraine"/>
    <x v="15"/>
    <s v="Europe"/>
    <x v="0"/>
    <x v="704"/>
    <n v="4"/>
    <x v="2"/>
    <x v="711"/>
    <s v="Medium"/>
  </r>
  <r>
    <n v="375"/>
    <x v="1"/>
    <x v="11"/>
    <s v="Vivek Grady"/>
    <d v="2014-12-23T00:00:00"/>
    <d v="2014-12-25T00:00:00"/>
    <x v="0"/>
    <x v="0"/>
    <s v="China"/>
    <x v="2"/>
    <s v="Asia Pacific"/>
    <x v="1"/>
    <x v="136"/>
    <n v="2"/>
    <x v="2"/>
    <x v="712"/>
    <s v="Critical"/>
  </r>
  <r>
    <n v="455"/>
    <x v="1"/>
    <x v="11"/>
    <s v="Vivek Grady"/>
    <d v="2014-12-23T00:00:00"/>
    <d v="2014-12-25T00:00:00"/>
    <x v="0"/>
    <x v="0"/>
    <s v="China"/>
    <x v="2"/>
    <s v="Asia Pacific"/>
    <x v="1"/>
    <x v="705"/>
    <n v="3"/>
    <x v="2"/>
    <x v="713"/>
    <s v="Critical"/>
  </r>
  <r>
    <n v="533"/>
    <x v="1"/>
    <x v="11"/>
    <s v="Craig Reiter"/>
    <d v="2014-12-20T00:00:00"/>
    <d v="2014-12-22T00:00:00"/>
    <x v="0"/>
    <x v="1"/>
    <s v="Colombia"/>
    <x v="7"/>
    <s v="LATAM"/>
    <x v="1"/>
    <x v="706"/>
    <n v="3"/>
    <x v="5"/>
    <x v="714"/>
    <s v="Medium"/>
  </r>
  <r>
    <n v="788"/>
    <x v="1"/>
    <x v="11"/>
    <s v="Craig Reiter"/>
    <d v="2014-12-20T00:00:00"/>
    <d v="2014-12-22T00:00:00"/>
    <x v="0"/>
    <x v="1"/>
    <s v="Brazil"/>
    <x v="7"/>
    <s v="LATAM"/>
    <x v="1"/>
    <x v="707"/>
    <n v="3"/>
    <x v="13"/>
    <x v="715"/>
    <s v="Critical"/>
  </r>
  <r>
    <n v="564"/>
    <x v="1"/>
    <x v="11"/>
    <s v="Adrian Hane"/>
    <d v="2014-12-19T00:00:00"/>
    <d v="2014-12-22T00:00:00"/>
    <x v="0"/>
    <x v="2"/>
    <s v="United States"/>
    <x v="19"/>
    <s v="USCA"/>
    <x v="1"/>
    <x v="708"/>
    <n v="5"/>
    <x v="4"/>
    <x v="716"/>
    <s v="Medium"/>
  </r>
  <r>
    <n v="587"/>
    <x v="1"/>
    <x v="11"/>
    <s v="Adrian Hane"/>
    <d v="2014-12-19T00:00:00"/>
    <d v="2014-12-22T00:00:00"/>
    <x v="0"/>
    <x v="2"/>
    <s v="United States"/>
    <x v="19"/>
    <s v="USCA"/>
    <x v="2"/>
    <x v="709"/>
    <n v="4"/>
    <x v="3"/>
    <x v="717"/>
    <s v="Medium"/>
  </r>
  <r>
    <n v="595"/>
    <x v="1"/>
    <x v="11"/>
    <s v="Erica Hernandez"/>
    <d v="2014-12-19T00:00:00"/>
    <d v="2014-12-21T00:00:00"/>
    <x v="2"/>
    <x v="2"/>
    <s v="Spain"/>
    <x v="6"/>
    <s v="Europe"/>
    <x v="2"/>
    <x v="710"/>
    <n v="7"/>
    <x v="0"/>
    <x v="718"/>
    <s v="Critical"/>
  </r>
  <r>
    <n v="602"/>
    <x v="1"/>
    <x v="11"/>
    <s v="Adrian Hane"/>
    <d v="2014-12-19T00:00:00"/>
    <d v="2014-12-22T00:00:00"/>
    <x v="0"/>
    <x v="2"/>
    <s v="United States"/>
    <x v="19"/>
    <s v="USCA"/>
    <x v="2"/>
    <x v="711"/>
    <n v="4"/>
    <x v="5"/>
    <x v="719"/>
    <s v="Medium"/>
  </r>
  <r>
    <n v="607"/>
    <x v="1"/>
    <x v="11"/>
    <s v="Adrian Hane"/>
    <d v="2014-12-19T00:00:00"/>
    <d v="2014-12-22T00:00:00"/>
    <x v="0"/>
    <x v="2"/>
    <s v="United States"/>
    <x v="19"/>
    <s v="USCA"/>
    <x v="0"/>
    <x v="712"/>
    <n v="3"/>
    <x v="5"/>
    <x v="720"/>
    <s v="Medium"/>
  </r>
  <r>
    <n v="615"/>
    <x v="1"/>
    <x v="11"/>
    <s v="Adrian Hane"/>
    <d v="2014-12-19T00:00:00"/>
    <d v="2014-12-22T00:00:00"/>
    <x v="0"/>
    <x v="2"/>
    <s v="United States"/>
    <x v="19"/>
    <s v="USCA"/>
    <x v="0"/>
    <x v="713"/>
    <n v="3"/>
    <x v="5"/>
    <x v="721"/>
    <s v="Medium"/>
  </r>
  <r>
    <n v="618"/>
    <x v="1"/>
    <x v="11"/>
    <s v="Adrian Hane"/>
    <d v="2014-12-19T00:00:00"/>
    <d v="2014-12-22T00:00:00"/>
    <x v="0"/>
    <x v="2"/>
    <s v="United States"/>
    <x v="19"/>
    <s v="USCA"/>
    <x v="2"/>
    <x v="714"/>
    <n v="4"/>
    <x v="5"/>
    <x v="722"/>
    <s v="Medium"/>
  </r>
  <r>
    <n v="624"/>
    <x v="1"/>
    <x v="11"/>
    <s v="Adrian Hane"/>
    <d v="2014-12-19T00:00:00"/>
    <d v="2014-12-22T00:00:00"/>
    <x v="0"/>
    <x v="2"/>
    <s v="United States"/>
    <x v="19"/>
    <s v="USCA"/>
    <x v="2"/>
    <x v="715"/>
    <n v="2"/>
    <x v="5"/>
    <x v="723"/>
    <s v="Medium"/>
  </r>
  <r>
    <n v="55"/>
    <x v="1"/>
    <x v="11"/>
    <s v="Deirdre Greer"/>
    <d v="2014-12-18T00:00:00"/>
    <d v="2014-12-18T00:00:00"/>
    <x v="3"/>
    <x v="0"/>
    <s v="Mozambique"/>
    <x v="5"/>
    <s v="Africa"/>
    <x v="0"/>
    <x v="540"/>
    <n v="4"/>
    <x v="2"/>
    <x v="724"/>
    <s v="High"/>
  </r>
  <r>
    <n v="210"/>
    <x v="1"/>
    <x v="11"/>
    <s v="Adam Hart"/>
    <d v="2014-12-18T00:00:00"/>
    <d v="2014-12-22T00:00:00"/>
    <x v="1"/>
    <x v="0"/>
    <s v="United States"/>
    <x v="9"/>
    <s v="USCA"/>
    <x v="0"/>
    <x v="716"/>
    <n v="3"/>
    <x v="5"/>
    <x v="725"/>
    <s v="Medium"/>
  </r>
  <r>
    <n v="239"/>
    <x v="1"/>
    <x v="11"/>
    <s v="Adam Hart"/>
    <d v="2014-12-18T00:00:00"/>
    <d v="2014-12-22T00:00:00"/>
    <x v="1"/>
    <x v="0"/>
    <s v="United States"/>
    <x v="9"/>
    <s v="USCA"/>
    <x v="2"/>
    <x v="717"/>
    <n v="10"/>
    <x v="5"/>
    <x v="726"/>
    <s v="Medium"/>
  </r>
  <r>
    <n v="420"/>
    <x v="1"/>
    <x v="11"/>
    <s v="Adrian Barton"/>
    <d v="2014-12-18T00:00:00"/>
    <d v="2014-12-22T00:00:00"/>
    <x v="1"/>
    <x v="1"/>
    <s v="United States"/>
    <x v="9"/>
    <s v="USCA"/>
    <x v="2"/>
    <x v="718"/>
    <n v="13"/>
    <x v="2"/>
    <x v="727"/>
    <s v="Medium"/>
  </r>
  <r>
    <n v="477"/>
    <x v="1"/>
    <x v="11"/>
    <s v="Frank Hawley"/>
    <d v="2014-12-18T00:00:00"/>
    <d v="2014-12-25T00:00:00"/>
    <x v="1"/>
    <x v="0"/>
    <s v="Indonesia"/>
    <x v="10"/>
    <s v="Asia Pacific"/>
    <x v="1"/>
    <x v="719"/>
    <n v="11"/>
    <x v="9"/>
    <x v="728"/>
    <s v="Medium"/>
  </r>
  <r>
    <n v="603"/>
    <x v="1"/>
    <x v="11"/>
    <s v="Sanjit Chand"/>
    <d v="2014-12-18T00:00:00"/>
    <d v="2014-12-22T00:00:00"/>
    <x v="1"/>
    <x v="1"/>
    <s v="France"/>
    <x v="1"/>
    <s v="Europe"/>
    <x v="0"/>
    <x v="720"/>
    <n v="8"/>
    <x v="1"/>
    <x v="729"/>
    <s v="High"/>
  </r>
  <r>
    <n v="642"/>
    <x v="1"/>
    <x v="11"/>
    <s v="Ann Steele"/>
    <d v="2014-12-16T00:00:00"/>
    <d v="2014-12-20T00:00:00"/>
    <x v="1"/>
    <x v="2"/>
    <s v="New Zealand"/>
    <x v="0"/>
    <s v="Asia Pacific"/>
    <x v="0"/>
    <x v="721"/>
    <n v="10"/>
    <x v="2"/>
    <x v="730"/>
    <s v="Medium"/>
  </r>
  <r>
    <n v="90"/>
    <x v="1"/>
    <x v="11"/>
    <s v="Janet Martin"/>
    <d v="2014-12-12T00:00:00"/>
    <d v="2014-12-14T00:00:00"/>
    <x v="0"/>
    <x v="1"/>
    <s v="China"/>
    <x v="2"/>
    <s v="Asia Pacific"/>
    <x v="0"/>
    <x v="722"/>
    <n v="6"/>
    <x v="2"/>
    <x v="228"/>
    <s v="High"/>
  </r>
  <r>
    <n v="124"/>
    <x v="1"/>
    <x v="11"/>
    <s v="Jason Klamczynski"/>
    <d v="2014-12-11T00:00:00"/>
    <d v="2014-12-14T00:00:00"/>
    <x v="2"/>
    <x v="0"/>
    <s v="Australia"/>
    <x v="0"/>
    <s v="Asia Pacific"/>
    <x v="0"/>
    <x v="723"/>
    <n v="5"/>
    <x v="0"/>
    <x v="731"/>
    <s v="Critical"/>
  </r>
  <r>
    <n v="667"/>
    <x v="1"/>
    <x v="11"/>
    <s v="Matt Collins"/>
    <d v="2014-12-09T00:00:00"/>
    <d v="2014-12-11T00:00:00"/>
    <x v="2"/>
    <x v="1"/>
    <s v="Brazil"/>
    <x v="7"/>
    <s v="LATAM"/>
    <x v="1"/>
    <x v="724"/>
    <n v="3"/>
    <x v="2"/>
    <x v="732"/>
    <s v="Critical"/>
  </r>
  <r>
    <n v="227"/>
    <x v="1"/>
    <x v="11"/>
    <s v="Bart Folk"/>
    <d v="2014-12-03T00:00:00"/>
    <d v="2014-12-06T00:00:00"/>
    <x v="2"/>
    <x v="1"/>
    <s v="Australia"/>
    <x v="0"/>
    <s v="Asia Pacific"/>
    <x v="1"/>
    <x v="725"/>
    <n v="4"/>
    <x v="0"/>
    <x v="733"/>
    <s v="Critical"/>
  </r>
  <r>
    <n v="284"/>
    <x v="1"/>
    <x v="11"/>
    <s v="Bryan Mills"/>
    <d v="2014-12-03T00:00:00"/>
    <d v="2014-12-04T00:00:00"/>
    <x v="0"/>
    <x v="1"/>
    <s v="Mexico"/>
    <x v="11"/>
    <s v="LATAM"/>
    <x v="0"/>
    <x v="567"/>
    <n v="3"/>
    <x v="2"/>
    <x v="570"/>
    <s v="High"/>
  </r>
  <r>
    <n v="93"/>
    <x v="1"/>
    <x v="11"/>
    <s v="Nick Zandusky"/>
    <d v="2014-12-02T00:00:00"/>
    <d v="2014-12-02T00:00:00"/>
    <x v="3"/>
    <x v="2"/>
    <s v="France"/>
    <x v="1"/>
    <s v="Europe"/>
    <x v="2"/>
    <x v="726"/>
    <n v="5"/>
    <x v="0"/>
    <x v="734"/>
    <s v="Critical"/>
  </r>
  <r>
    <n v="431"/>
    <x v="2"/>
    <x v="11"/>
    <s v="Denny Joy"/>
    <d v="2013-12-31T00:00:00"/>
    <d v="2014-01-05T00:00:00"/>
    <x v="1"/>
    <x v="0"/>
    <s v="Mexico"/>
    <x v="11"/>
    <s v="LATAM"/>
    <x v="2"/>
    <x v="727"/>
    <n v="7"/>
    <x v="2"/>
    <x v="735"/>
    <s v="High"/>
  </r>
  <r>
    <n v="33"/>
    <x v="2"/>
    <x v="11"/>
    <s v="Aaron Hawkins"/>
    <d v="2013-12-27T00:00:00"/>
    <d v="2013-12-31T00:00:00"/>
    <x v="1"/>
    <x v="0"/>
    <s v="United States"/>
    <x v="19"/>
    <s v="USCA"/>
    <x v="0"/>
    <x v="728"/>
    <n v="9"/>
    <x v="5"/>
    <x v="736"/>
    <s v="Medium"/>
  </r>
  <r>
    <n v="35"/>
    <x v="2"/>
    <x v="11"/>
    <s v="Aaron Hawkins"/>
    <d v="2013-12-27T00:00:00"/>
    <d v="2013-12-31T00:00:00"/>
    <x v="1"/>
    <x v="0"/>
    <s v="United States"/>
    <x v="19"/>
    <s v="USCA"/>
    <x v="2"/>
    <x v="729"/>
    <n v="2"/>
    <x v="2"/>
    <x v="737"/>
    <s v="Medium"/>
  </r>
  <r>
    <n v="113"/>
    <x v="2"/>
    <x v="11"/>
    <s v="Neoma Murray"/>
    <d v="2013-12-26T00:00:00"/>
    <d v="2013-12-28T00:00:00"/>
    <x v="2"/>
    <x v="1"/>
    <s v="Spain"/>
    <x v="6"/>
    <s v="Europe"/>
    <x v="1"/>
    <x v="730"/>
    <n v="4"/>
    <x v="2"/>
    <x v="738"/>
    <s v="Critical"/>
  </r>
  <r>
    <n v="187"/>
    <x v="2"/>
    <x v="11"/>
    <s v="Nat Carroll"/>
    <d v="2013-12-26T00:00:00"/>
    <d v="2013-12-26T00:00:00"/>
    <x v="3"/>
    <x v="1"/>
    <s v="Australia"/>
    <x v="0"/>
    <s v="Asia Pacific"/>
    <x v="1"/>
    <x v="731"/>
    <n v="6"/>
    <x v="8"/>
    <x v="739"/>
    <s v="Critical"/>
  </r>
  <r>
    <n v="560"/>
    <x v="2"/>
    <x v="11"/>
    <s v="Valerie Takahito"/>
    <d v="2013-12-26T00:00:00"/>
    <d v="2013-12-27T00:00:00"/>
    <x v="0"/>
    <x v="2"/>
    <s v="New Zealand"/>
    <x v="0"/>
    <s v="Asia Pacific"/>
    <x v="1"/>
    <x v="732"/>
    <n v="2"/>
    <x v="2"/>
    <x v="740"/>
    <s v="Critical"/>
  </r>
  <r>
    <n v="639"/>
    <x v="2"/>
    <x v="11"/>
    <s v="Neoma Murray"/>
    <d v="2013-12-26T00:00:00"/>
    <d v="2013-12-28T00:00:00"/>
    <x v="2"/>
    <x v="1"/>
    <s v="Spain"/>
    <x v="6"/>
    <s v="Europe"/>
    <x v="2"/>
    <x v="733"/>
    <n v="13"/>
    <x v="2"/>
    <x v="741"/>
    <s v="Critical"/>
  </r>
  <r>
    <n v="382"/>
    <x v="2"/>
    <x v="11"/>
    <s v="Brad Norvell"/>
    <d v="2013-12-25T00:00:00"/>
    <d v="2013-12-28T00:00:00"/>
    <x v="2"/>
    <x v="0"/>
    <s v="Thailand"/>
    <x v="10"/>
    <s v="Asia Pacific"/>
    <x v="0"/>
    <x v="734"/>
    <n v="5"/>
    <x v="10"/>
    <x v="742"/>
    <s v="Medium"/>
  </r>
  <r>
    <n v="259"/>
    <x v="2"/>
    <x v="11"/>
    <s v="Adam Hart"/>
    <d v="2013-12-21T00:00:00"/>
    <d v="2013-12-23T00:00:00"/>
    <x v="2"/>
    <x v="0"/>
    <s v="United States"/>
    <x v="17"/>
    <s v="USCA"/>
    <x v="2"/>
    <x v="735"/>
    <n v="2"/>
    <x v="5"/>
    <x v="743"/>
    <s v="High"/>
  </r>
  <r>
    <n v="285"/>
    <x v="2"/>
    <x v="11"/>
    <s v="Fred Hopkins"/>
    <d v="2013-12-20T00:00:00"/>
    <d v="2013-12-24T00:00:00"/>
    <x v="1"/>
    <x v="0"/>
    <s v="Mexico"/>
    <x v="11"/>
    <s v="LATAM"/>
    <x v="0"/>
    <x v="736"/>
    <n v="8"/>
    <x v="2"/>
    <x v="744"/>
    <s v="High"/>
  </r>
  <r>
    <n v="509"/>
    <x v="2"/>
    <x v="11"/>
    <s v="Luke Schmidt"/>
    <d v="2013-12-20T00:00:00"/>
    <d v="2013-12-22T00:00:00"/>
    <x v="0"/>
    <x v="0"/>
    <s v="France"/>
    <x v="1"/>
    <s v="Europe"/>
    <x v="0"/>
    <x v="737"/>
    <n v="9"/>
    <x v="1"/>
    <x v="745"/>
    <s v="High"/>
  </r>
  <r>
    <n v="527"/>
    <x v="2"/>
    <x v="11"/>
    <s v="John Murray"/>
    <d v="2013-12-20T00:00:00"/>
    <d v="2013-12-23T00:00:00"/>
    <x v="0"/>
    <x v="1"/>
    <s v="Pakistan"/>
    <x v="4"/>
    <s v="Asia Pacific"/>
    <x v="2"/>
    <x v="738"/>
    <n v="6"/>
    <x v="4"/>
    <x v="746"/>
    <s v="Critical"/>
  </r>
  <r>
    <n v="690"/>
    <x v="2"/>
    <x v="11"/>
    <s v="Dianna Vittorini"/>
    <d v="2013-12-18T00:00:00"/>
    <d v="2013-12-22T00:00:00"/>
    <x v="2"/>
    <x v="1"/>
    <s v="China"/>
    <x v="2"/>
    <s v="Asia Pacific"/>
    <x v="0"/>
    <x v="108"/>
    <n v="2"/>
    <x v="2"/>
    <x v="747"/>
    <s v="High"/>
  </r>
  <r>
    <n v="44"/>
    <x v="2"/>
    <x v="11"/>
    <s v="Greg Tran"/>
    <d v="2013-12-13T00:00:00"/>
    <d v="2013-12-17T00:00:00"/>
    <x v="1"/>
    <x v="1"/>
    <s v="United Kingdom"/>
    <x v="3"/>
    <s v="Europe"/>
    <x v="0"/>
    <x v="739"/>
    <n v="9"/>
    <x v="2"/>
    <x v="748"/>
    <s v="High"/>
  </r>
  <r>
    <n v="295"/>
    <x v="2"/>
    <x v="11"/>
    <s v="Benjamin Patterson"/>
    <d v="2013-12-13T00:00:00"/>
    <d v="2013-12-15T00:00:00"/>
    <x v="0"/>
    <x v="1"/>
    <s v="Cameroon"/>
    <x v="14"/>
    <s v="Africa"/>
    <x v="2"/>
    <x v="740"/>
    <n v="6"/>
    <x v="2"/>
    <x v="749"/>
    <s v="Critical"/>
  </r>
  <r>
    <n v="412"/>
    <x v="2"/>
    <x v="11"/>
    <s v="Benjamin Patterson"/>
    <d v="2013-12-13T00:00:00"/>
    <d v="2013-12-15T00:00:00"/>
    <x v="0"/>
    <x v="1"/>
    <s v="Cameroon"/>
    <x v="14"/>
    <s v="Africa"/>
    <x v="0"/>
    <x v="741"/>
    <n v="4"/>
    <x v="2"/>
    <x v="750"/>
    <s v="Critical"/>
  </r>
  <r>
    <n v="507"/>
    <x v="2"/>
    <x v="11"/>
    <s v="Susan Vittorini"/>
    <d v="2013-12-12T00:00:00"/>
    <d v="2013-12-14T00:00:00"/>
    <x v="0"/>
    <x v="1"/>
    <s v="China"/>
    <x v="2"/>
    <s v="Asia Pacific"/>
    <x v="2"/>
    <x v="742"/>
    <n v="5"/>
    <x v="2"/>
    <x v="751"/>
    <s v="Critical"/>
  </r>
  <r>
    <n v="771"/>
    <x v="2"/>
    <x v="11"/>
    <s v="Craig Carroll"/>
    <d v="2013-12-11T00:00:00"/>
    <d v="2013-12-15T00:00:00"/>
    <x v="1"/>
    <x v="1"/>
    <s v="India"/>
    <x v="4"/>
    <s v="Asia Pacific"/>
    <x v="0"/>
    <x v="743"/>
    <n v="2"/>
    <x v="2"/>
    <x v="752"/>
    <s v="High"/>
  </r>
  <r>
    <n v="383"/>
    <x v="2"/>
    <x v="11"/>
    <s v="Greg Guthrie"/>
    <d v="2013-12-07T00:00:00"/>
    <d v="2013-12-07T00:00:00"/>
    <x v="3"/>
    <x v="0"/>
    <s v="France"/>
    <x v="1"/>
    <s v="Europe"/>
    <x v="0"/>
    <x v="744"/>
    <n v="4"/>
    <x v="1"/>
    <x v="753"/>
    <s v="High"/>
  </r>
  <r>
    <n v="141"/>
    <x v="2"/>
    <x v="11"/>
    <s v="Paul Van Hugh"/>
    <d v="2013-12-06T00:00:00"/>
    <d v="2013-12-08T00:00:00"/>
    <x v="0"/>
    <x v="2"/>
    <s v="Brazil"/>
    <x v="7"/>
    <s v="LATAM"/>
    <x v="0"/>
    <x v="745"/>
    <n v="14"/>
    <x v="2"/>
    <x v="754"/>
    <s v="High"/>
  </r>
  <r>
    <n v="283"/>
    <x v="2"/>
    <x v="11"/>
    <s v="Speros Goranitis"/>
    <d v="2013-12-06T00:00:00"/>
    <d v="2013-12-06T00:00:00"/>
    <x v="3"/>
    <x v="1"/>
    <s v="Romania"/>
    <x v="15"/>
    <s v="Europe"/>
    <x v="0"/>
    <x v="746"/>
    <n v="8"/>
    <x v="2"/>
    <x v="755"/>
    <s v="High"/>
  </r>
  <r>
    <n v="593"/>
    <x v="2"/>
    <x v="11"/>
    <s v="Henia Zydlo"/>
    <d v="2013-12-04T00:00:00"/>
    <d v="2013-12-05T00:00:00"/>
    <x v="0"/>
    <x v="1"/>
    <s v="France"/>
    <x v="1"/>
    <s v="Europe"/>
    <x v="0"/>
    <x v="747"/>
    <n v="3"/>
    <x v="1"/>
    <x v="756"/>
    <s v="Critical"/>
  </r>
  <r>
    <n v="506"/>
    <x v="2"/>
    <x v="11"/>
    <s v="Katherine Nockton"/>
    <d v="2013-12-03T00:00:00"/>
    <d v="2013-12-10T00:00:00"/>
    <x v="1"/>
    <x v="0"/>
    <s v="Australia"/>
    <x v="0"/>
    <s v="Asia Pacific"/>
    <x v="1"/>
    <x v="748"/>
    <n v="10"/>
    <x v="0"/>
    <x v="757"/>
    <s v="Medium"/>
  </r>
  <r>
    <n v="744"/>
    <x v="2"/>
    <x v="11"/>
    <s v="Chuck Sachs"/>
    <d v="2013-12-01T00:00:00"/>
    <d v="2013-12-07T00:00:00"/>
    <x v="1"/>
    <x v="1"/>
    <s v="India"/>
    <x v="4"/>
    <s v="Asia Pacific"/>
    <x v="0"/>
    <x v="749"/>
    <n v="9"/>
    <x v="2"/>
    <x v="758"/>
    <s v="Medium"/>
  </r>
  <r>
    <n v="38"/>
    <x v="3"/>
    <x v="11"/>
    <s v="Aaron Hawkins"/>
    <d v="2012-12-30T00:00:00"/>
    <d v="2012-12-31T00:00:00"/>
    <x v="0"/>
    <x v="0"/>
    <s v="United States"/>
    <x v="17"/>
    <s v="USCA"/>
    <x v="0"/>
    <x v="750"/>
    <n v="3"/>
    <x v="2"/>
    <x v="759"/>
    <s v="High"/>
  </r>
  <r>
    <n v="53"/>
    <x v="3"/>
    <x v="11"/>
    <s v="Aaron Hawkins"/>
    <d v="2012-12-30T00:00:00"/>
    <d v="2012-12-31T00:00:00"/>
    <x v="0"/>
    <x v="0"/>
    <s v="United States"/>
    <x v="17"/>
    <s v="USCA"/>
    <x v="2"/>
    <x v="751"/>
    <n v="3"/>
    <x v="2"/>
    <x v="760"/>
    <s v="High"/>
  </r>
  <r>
    <n v="31"/>
    <x v="3"/>
    <x v="11"/>
    <s v="Rick Reed"/>
    <d v="2012-12-27T00:00:00"/>
    <d v="2012-12-29T00:00:00"/>
    <x v="2"/>
    <x v="0"/>
    <s v="Dominican Republic"/>
    <x v="20"/>
    <s v="LATAM"/>
    <x v="0"/>
    <x v="752"/>
    <n v="5"/>
    <x v="5"/>
    <x v="761"/>
    <s v="Critical"/>
  </r>
  <r>
    <n v="251"/>
    <x v="3"/>
    <x v="11"/>
    <s v="Adrian Barton"/>
    <d v="2012-12-27T00:00:00"/>
    <d v="2012-12-28T00:00:00"/>
    <x v="0"/>
    <x v="1"/>
    <s v="India"/>
    <x v="4"/>
    <s v="Asia Pacific"/>
    <x v="0"/>
    <x v="753"/>
    <n v="3"/>
    <x v="2"/>
    <x v="762"/>
    <s v="Critical"/>
  </r>
  <r>
    <n v="13"/>
    <x v="3"/>
    <x v="11"/>
    <s v="Magdelene Morse"/>
    <d v="2012-12-26T00:00:00"/>
    <d v="2012-12-28T00:00:00"/>
    <x v="2"/>
    <x v="1"/>
    <s v="Saudi Arabia"/>
    <x v="12"/>
    <s v="Asia Pacific"/>
    <x v="0"/>
    <x v="492"/>
    <n v="4"/>
    <x v="2"/>
    <x v="763"/>
    <s v="Critical"/>
  </r>
  <r>
    <n v="550"/>
    <x v="3"/>
    <x v="11"/>
    <s v="Magdelene Morse"/>
    <d v="2012-12-26T00:00:00"/>
    <d v="2012-12-28T00:00:00"/>
    <x v="2"/>
    <x v="1"/>
    <s v="Saudi Arabia"/>
    <x v="12"/>
    <s v="Asia Pacific"/>
    <x v="0"/>
    <x v="754"/>
    <n v="4"/>
    <x v="2"/>
    <x v="228"/>
    <s v="Critical"/>
  </r>
  <r>
    <n v="739"/>
    <x v="3"/>
    <x v="11"/>
    <s v="Katherine Nockton"/>
    <d v="2012-12-25T00:00:00"/>
    <d v="2012-12-30T00:00:00"/>
    <x v="1"/>
    <x v="0"/>
    <s v="United Kingdom"/>
    <x v="3"/>
    <s v="Europe"/>
    <x v="1"/>
    <x v="755"/>
    <n v="7"/>
    <x v="2"/>
    <x v="764"/>
    <s v="Medium"/>
  </r>
  <r>
    <n v="340"/>
    <x v="3"/>
    <x v="11"/>
    <s v="Adam Shillingsburg"/>
    <d v="2012-12-23T00:00:00"/>
    <d v="2012-12-25T00:00:00"/>
    <x v="0"/>
    <x v="1"/>
    <s v="United States"/>
    <x v="19"/>
    <s v="USCA"/>
    <x v="2"/>
    <x v="756"/>
    <n v="1"/>
    <x v="2"/>
    <x v="765"/>
    <s v="High"/>
  </r>
  <r>
    <n v="670"/>
    <x v="3"/>
    <x v="11"/>
    <s v="Jennifer Ferguson"/>
    <d v="2012-12-23T00:00:00"/>
    <d v="2012-12-27T00:00:00"/>
    <x v="2"/>
    <x v="1"/>
    <s v="Morocco"/>
    <x v="16"/>
    <s v="Africa"/>
    <x v="1"/>
    <x v="757"/>
    <n v="6"/>
    <x v="2"/>
    <x v="766"/>
    <s v="Medium"/>
  </r>
  <r>
    <n v="679"/>
    <x v="3"/>
    <x v="11"/>
    <s v="Andrew Roberts"/>
    <d v="2012-12-23T00:00:00"/>
    <d v="2012-12-29T00:00:00"/>
    <x v="1"/>
    <x v="1"/>
    <s v="China"/>
    <x v="2"/>
    <s v="Asia Pacific"/>
    <x v="0"/>
    <x v="147"/>
    <n v="5"/>
    <x v="2"/>
    <x v="148"/>
    <s v="Medium"/>
  </r>
  <r>
    <n v="249"/>
    <x v="3"/>
    <x v="11"/>
    <s v="Justin Hirsh"/>
    <d v="2012-12-21T00:00:00"/>
    <d v="2012-12-23T00:00:00"/>
    <x v="0"/>
    <x v="1"/>
    <s v="Argentina"/>
    <x v="7"/>
    <s v="LATAM"/>
    <x v="0"/>
    <x v="758"/>
    <n v="9"/>
    <x v="14"/>
    <x v="767"/>
    <s v="High"/>
  </r>
  <r>
    <n v="434"/>
    <x v="3"/>
    <x v="11"/>
    <s v="Adrian Barton"/>
    <d v="2012-12-19T00:00:00"/>
    <d v="2012-12-22T00:00:00"/>
    <x v="0"/>
    <x v="1"/>
    <s v="United States"/>
    <x v="9"/>
    <s v="USCA"/>
    <x v="2"/>
    <x v="759"/>
    <n v="3"/>
    <x v="2"/>
    <x v="768"/>
    <s v="Medium"/>
  </r>
  <r>
    <n v="561"/>
    <x v="3"/>
    <x v="11"/>
    <s v="Adrian Barton"/>
    <d v="2012-12-19T00:00:00"/>
    <d v="2012-12-22T00:00:00"/>
    <x v="0"/>
    <x v="1"/>
    <s v="United States"/>
    <x v="9"/>
    <s v="USCA"/>
    <x v="2"/>
    <x v="760"/>
    <n v="1"/>
    <x v="2"/>
    <x v="769"/>
    <s v="Medium"/>
  </r>
  <r>
    <n v="27"/>
    <x v="3"/>
    <x v="11"/>
    <s v="Phillip Breyer"/>
    <d v="2012-12-16T00:00:00"/>
    <d v="2012-12-19T00:00:00"/>
    <x v="0"/>
    <x v="0"/>
    <s v="Taiwan"/>
    <x v="2"/>
    <s v="Asia Pacific"/>
    <x v="1"/>
    <x v="761"/>
    <n v="2"/>
    <x v="2"/>
    <x v="770"/>
    <s v="Critical"/>
  </r>
  <r>
    <n v="54"/>
    <x v="3"/>
    <x v="11"/>
    <s v="Phillip Breyer"/>
    <d v="2012-12-16T00:00:00"/>
    <d v="2012-12-19T00:00:00"/>
    <x v="0"/>
    <x v="0"/>
    <s v="Taiwan"/>
    <x v="2"/>
    <s v="Asia Pacific"/>
    <x v="1"/>
    <x v="762"/>
    <n v="5"/>
    <x v="2"/>
    <x v="771"/>
    <s v="Critical"/>
  </r>
  <r>
    <n v="164"/>
    <x v="3"/>
    <x v="11"/>
    <s v="Phillip Breyer"/>
    <d v="2012-12-16T00:00:00"/>
    <d v="2012-12-19T00:00:00"/>
    <x v="0"/>
    <x v="0"/>
    <s v="Taiwan"/>
    <x v="2"/>
    <s v="Asia Pacific"/>
    <x v="1"/>
    <x v="763"/>
    <n v="3"/>
    <x v="2"/>
    <x v="772"/>
    <s v="Critical"/>
  </r>
  <r>
    <n v="734"/>
    <x v="3"/>
    <x v="11"/>
    <s v="Maris LaWare"/>
    <d v="2012-12-12T00:00:00"/>
    <d v="2012-12-16T00:00:00"/>
    <x v="1"/>
    <x v="1"/>
    <s v="China"/>
    <x v="2"/>
    <s v="Asia Pacific"/>
    <x v="2"/>
    <x v="764"/>
    <n v="3"/>
    <x v="2"/>
    <x v="773"/>
    <s v="High"/>
  </r>
  <r>
    <n v="438"/>
    <x v="3"/>
    <x v="11"/>
    <s v="Brooke Gillingham"/>
    <d v="2012-12-07T00:00:00"/>
    <d v="2012-12-07T00:00:00"/>
    <x v="3"/>
    <x v="0"/>
    <s v="Mexico"/>
    <x v="11"/>
    <s v="LATAM"/>
    <x v="1"/>
    <x v="765"/>
    <n v="9"/>
    <x v="5"/>
    <x v="774"/>
    <s v="High"/>
  </r>
  <r>
    <n v="466"/>
    <x v="3"/>
    <x v="11"/>
    <s v="Sample Company A"/>
    <d v="2012-12-06T00:00:00"/>
    <d v="2012-12-10T00:00:00"/>
    <x v="1"/>
    <x v="2"/>
    <s v="Australia"/>
    <x v="0"/>
    <s v="Asia Pacific"/>
    <x v="0"/>
    <x v="38"/>
    <n v="5"/>
    <x v="0"/>
    <x v="38"/>
    <s v="High"/>
  </r>
  <r>
    <n v="537"/>
    <x v="3"/>
    <x v="11"/>
    <s v="Andrew Gjertsen"/>
    <d v="2012-12-05T00:00:00"/>
    <d v="2012-12-12T00:00:00"/>
    <x v="1"/>
    <x v="0"/>
    <s v="China"/>
    <x v="2"/>
    <s v="Asia Pacific"/>
    <x v="0"/>
    <x v="190"/>
    <n v="7"/>
    <x v="2"/>
    <x v="775"/>
    <s v="Medium"/>
  </r>
  <r>
    <n v="694"/>
    <x v="3"/>
    <x v="11"/>
    <s v="Lisa Ryan"/>
    <d v="2012-12-02T00:00:00"/>
    <d v="2012-12-02T00:00:00"/>
    <x v="3"/>
    <x v="0"/>
    <s v="Germany"/>
    <x v="1"/>
    <s v="Europe"/>
    <x v="0"/>
    <x v="766"/>
    <n v="5"/>
    <x v="2"/>
    <x v="776"/>
    <s v="Mediu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9">
  <r>
    <n v="19"/>
    <n v="2015"/>
    <n v="1"/>
    <s v="Jim Sink"/>
    <d v="2015-01-31T00:00:00"/>
    <d v="2015-02-01T00:00:00"/>
    <x v="0"/>
    <s v="Corporate"/>
    <s v="Australia"/>
    <x v="0"/>
    <s v="Asia Pacific"/>
    <s v="Technology"/>
    <n v="2565.5940000000001"/>
    <n v="9"/>
    <n v="0.1"/>
    <n v="28.40399999999994"/>
    <s v="Critical"/>
    <x v="0"/>
  </r>
  <r>
    <n v="682"/>
    <n v="2015"/>
    <n v="1"/>
    <s v="Denny Joy"/>
    <d v="2015-01-31T00:00:00"/>
    <d v="2015-02-04T00:00:00"/>
    <x v="1"/>
    <s v="Corporate"/>
    <s v="France"/>
    <x v="1"/>
    <s v="Europe"/>
    <s v="Technology"/>
    <n v="2102.8319999999999"/>
    <n v="8"/>
    <n v="0.15"/>
    <n v="321.55199999999996"/>
    <s v="High"/>
    <x v="1"/>
  </r>
  <r>
    <n v="426"/>
    <n v="2015"/>
    <n v="1"/>
    <s v="Ruben Ausman"/>
    <d v="2015-01-30T00:00:00"/>
    <d v="2015-02-03T00:00:00"/>
    <x v="1"/>
    <s v="Corporate"/>
    <s v="China"/>
    <x v="2"/>
    <s v="Asia Pacific"/>
    <s v="Furniture"/>
    <n v="2300.9999999999995"/>
    <n v="5"/>
    <n v="0"/>
    <n v="91.95"/>
    <s v="High"/>
    <x v="1"/>
  </r>
  <r>
    <n v="725"/>
    <n v="2015"/>
    <n v="1"/>
    <s v="Angele Hood"/>
    <d v="2015-01-29T00:00:00"/>
    <d v="2015-02-02T00:00:00"/>
    <x v="1"/>
    <s v="Consumer"/>
    <s v="Australia"/>
    <x v="0"/>
    <s v="Asia Pacific"/>
    <s v="Furniture"/>
    <n v="1864.2149999999997"/>
    <n v="5"/>
    <n v="0.1"/>
    <n v="455.56499999999994"/>
    <s v="High"/>
    <x v="1"/>
  </r>
  <r>
    <n v="246"/>
    <n v="2015"/>
    <n v="1"/>
    <s v="Julie Creighton"/>
    <d v="2015-01-28T00:00:00"/>
    <d v="2015-01-30T00:00:00"/>
    <x v="2"/>
    <s v="Corporate"/>
    <s v="Lithuania"/>
    <x v="3"/>
    <s v="Europe"/>
    <s v="Furniture"/>
    <n v="2171.16"/>
    <n v="8"/>
    <n v="0.7"/>
    <n v="-2750.2799999999993"/>
    <s v="High"/>
    <x v="2"/>
  </r>
  <r>
    <n v="677"/>
    <n v="2015"/>
    <n v="1"/>
    <s v="Katherine Ducich"/>
    <d v="2015-01-25T00:00:00"/>
    <d v="2015-01-29T00:00:00"/>
    <x v="1"/>
    <s v="Consumer"/>
    <s v="India"/>
    <x v="4"/>
    <s v="Asia Pacific"/>
    <s v="Furniture"/>
    <n v="2485.6199999999994"/>
    <n v="6"/>
    <n v="0"/>
    <n v="795.24"/>
    <s v="Medium"/>
    <x v="1"/>
  </r>
  <r>
    <n v="750"/>
    <n v="2015"/>
    <n v="1"/>
    <s v="Cindy Chapman"/>
    <d v="2015-01-20T00:00:00"/>
    <d v="2015-01-25T00:00:00"/>
    <x v="2"/>
    <s v="Consumer"/>
    <s v="Mozambique"/>
    <x v="5"/>
    <s v="Africa"/>
    <s v="Furniture"/>
    <n v="1854.7199999999998"/>
    <n v="4"/>
    <n v="0"/>
    <n v="778.92"/>
    <s v="Medium"/>
    <x v="3"/>
  </r>
  <r>
    <n v="65"/>
    <n v="2015"/>
    <n v="1"/>
    <s v="Denny Blanton"/>
    <d v="2015-01-18T00:00:00"/>
    <d v="2015-01-23T00:00:00"/>
    <x v="1"/>
    <s v="Consumer"/>
    <s v="China"/>
    <x v="2"/>
    <s v="Asia Pacific"/>
    <s v="Furniture"/>
    <n v="5048.9999999999991"/>
    <n v="11"/>
    <n v="0"/>
    <n v="656.37"/>
    <s v="High"/>
    <x v="3"/>
  </r>
  <r>
    <n v="39"/>
    <n v="2015"/>
    <n v="1"/>
    <s v="Patrick O'Donnell"/>
    <d v="2015-01-14T00:00:00"/>
    <d v="2015-01-18T00:00:00"/>
    <x v="1"/>
    <s v="Consumer"/>
    <s v="United Kingdom"/>
    <x v="3"/>
    <s v="Europe"/>
    <s v="Technology"/>
    <n v="4141.0200000000004"/>
    <n v="13"/>
    <n v="0"/>
    <n v="1697.67"/>
    <s v="High"/>
    <x v="1"/>
  </r>
  <r>
    <n v="324"/>
    <n v="2015"/>
    <n v="1"/>
    <s v="Maureen Gnade"/>
    <d v="2015-01-14T00:00:00"/>
    <d v="2015-01-16T00:00:00"/>
    <x v="0"/>
    <s v="Consumer"/>
    <s v="Italy"/>
    <x v="6"/>
    <s v="Europe"/>
    <s v="Technology"/>
    <n v="2847.36"/>
    <n v="8"/>
    <n v="0"/>
    <n v="711.84"/>
    <s v="High"/>
    <x v="2"/>
  </r>
  <r>
    <n v="626"/>
    <n v="2015"/>
    <n v="1"/>
    <s v="Valerie Takahito"/>
    <d v="2015-01-08T00:00:00"/>
    <d v="2015-01-13T00:00:00"/>
    <x v="1"/>
    <s v="Home Office"/>
    <s v="Brazil"/>
    <x v="7"/>
    <s v="LATAM"/>
    <s v="Technology"/>
    <n v="3393.12"/>
    <n v="8"/>
    <n v="0"/>
    <n v="101.76"/>
    <s v="Medium"/>
    <x v="3"/>
  </r>
  <r>
    <n v="66"/>
    <n v="2015"/>
    <n v="1"/>
    <s v="Aaron Smayling"/>
    <d v="2015-01-03T00:00:00"/>
    <d v="2015-01-05T00:00:00"/>
    <x v="0"/>
    <s v="Corporate"/>
    <s v="United States"/>
    <x v="8"/>
    <s v="USCA"/>
    <s v="Technology"/>
    <n v="695.7"/>
    <n v="2"/>
    <n v="0.5"/>
    <n v="-27.827999999999975"/>
    <s v="High"/>
    <x v="2"/>
  </r>
  <r>
    <n v="94"/>
    <n v="2015"/>
    <n v="1"/>
    <s v="Aaron Smayling"/>
    <d v="2015-01-03T00:00:00"/>
    <d v="2015-01-05T00:00:00"/>
    <x v="0"/>
    <s v="Corporate"/>
    <s v="United States"/>
    <x v="8"/>
    <s v="USCA"/>
    <s v="Office Supplies"/>
    <n v="28.854000000000006"/>
    <n v="6"/>
    <n v="0.7"/>
    <n v="-21.159599999999998"/>
    <s v="High"/>
    <x v="2"/>
  </r>
  <r>
    <n v="118"/>
    <n v="2015"/>
    <n v="1"/>
    <s v="Aaron Smayling"/>
    <d v="2015-01-03T00:00:00"/>
    <d v="2015-01-05T00:00:00"/>
    <x v="0"/>
    <s v="Corporate"/>
    <s v="United States"/>
    <x v="8"/>
    <s v="USCA"/>
    <s v="Office Supplies"/>
    <n v="15.66"/>
    <n v="5"/>
    <n v="0.7"/>
    <n v="-12.527999999999995"/>
    <s v="High"/>
    <x v="2"/>
  </r>
  <r>
    <n v="571"/>
    <n v="2015"/>
    <n v="1"/>
    <s v="Rob Dowd"/>
    <d v="2015-01-03T00:00:00"/>
    <d v="2015-01-04T00:00:00"/>
    <x v="3"/>
    <s v="Consumer"/>
    <s v="Spain"/>
    <x v="6"/>
    <s v="Europe"/>
    <s v="Technology"/>
    <n v="2097.1200000000003"/>
    <n v="8"/>
    <n v="0"/>
    <n v="188.64000000000001"/>
    <s v="High"/>
    <x v="0"/>
  </r>
  <r>
    <n v="693"/>
    <n v="2014"/>
    <n v="1"/>
    <s v="Aimee Bixby"/>
    <d v="2014-01-31T00:00:00"/>
    <d v="2014-02-02T00:00:00"/>
    <x v="2"/>
    <s v="Consumer"/>
    <s v="United States"/>
    <x v="9"/>
    <s v="USCA"/>
    <s v="Office Supplies"/>
    <n v="15.552000000000003"/>
    <n v="3"/>
    <n v="0.2"/>
    <n v="5.4432"/>
    <s v="Critical"/>
    <x v="2"/>
  </r>
  <r>
    <n v="85"/>
    <n v="2014"/>
    <n v="1"/>
    <s v="Joy Bell-"/>
    <d v="2014-01-29T00:00:00"/>
    <d v="2014-02-05T00:00:00"/>
    <x v="1"/>
    <s v="Consumer"/>
    <s v="Germany"/>
    <x v="1"/>
    <s v="Europe"/>
    <s v="Technology"/>
    <n v="3219.9"/>
    <n v="5"/>
    <n v="0"/>
    <n v="965.85000000000014"/>
    <s v="Low"/>
    <x v="4"/>
  </r>
  <r>
    <n v="548"/>
    <n v="2014"/>
    <n v="1"/>
    <s v="Jason Fortune-"/>
    <d v="2014-01-29T00:00:00"/>
    <d v="2014-01-31T00:00:00"/>
    <x v="2"/>
    <s v="Consumer"/>
    <s v="Spain"/>
    <x v="6"/>
    <s v="Europe"/>
    <s v="Office Supplies"/>
    <n v="1271.4569999999999"/>
    <n v="11"/>
    <n v="0.1"/>
    <n v="-127.41299999999997"/>
    <s v="High"/>
    <x v="2"/>
  </r>
  <r>
    <n v="4"/>
    <n v="2014"/>
    <n v="1"/>
    <s v="Katherine Murray"/>
    <d v="2014-01-28T00:00:00"/>
    <d v="2014-01-30T00:00:00"/>
    <x v="0"/>
    <s v="Home Office"/>
    <s v="Germany"/>
    <x v="1"/>
    <s v="Europe"/>
    <s v="Technology"/>
    <n v="2892.5099999999998"/>
    <n v="5"/>
    <n v="0.1"/>
    <n v="-96.540000000000049"/>
    <s v="Medium"/>
    <x v="2"/>
  </r>
  <r>
    <n v="95"/>
    <n v="2014"/>
    <n v="1"/>
    <s v="Steve Chapman"/>
    <d v="2014-01-28T00:00:00"/>
    <d v="2014-01-30T00:00:00"/>
    <x v="0"/>
    <s v="Corporate"/>
    <s v="Philippines"/>
    <x v="10"/>
    <s v="Asia Pacific"/>
    <s v="Furniture"/>
    <n v="2465.8199999999997"/>
    <n v="7"/>
    <n v="0.25"/>
    <n v="197.19000000000005"/>
    <s v="High"/>
    <x v="2"/>
  </r>
  <r>
    <n v="137"/>
    <n v="2014"/>
    <n v="1"/>
    <s v="Alyssa Tate"/>
    <d v="2014-01-28T00:00:00"/>
    <d v="2014-01-30T00:00:00"/>
    <x v="0"/>
    <s v="Home Office"/>
    <s v="Mexico"/>
    <x v="11"/>
    <s v="LATAM"/>
    <s v="Office Supplies"/>
    <n v="2455.8799999999997"/>
    <n v="7"/>
    <n v="0"/>
    <n v="785.81999999999994"/>
    <s v="Medium"/>
    <x v="2"/>
  </r>
  <r>
    <n v="242"/>
    <n v="2014"/>
    <n v="1"/>
    <s v="John Lee"/>
    <d v="2014-01-23T00:00:00"/>
    <d v="2014-01-27T00:00:00"/>
    <x v="1"/>
    <s v="Consumer"/>
    <s v="Azerbaijan"/>
    <x v="12"/>
    <s v="Asia Pacific"/>
    <s v="Furniture"/>
    <n v="2058"/>
    <n v="4"/>
    <n v="0"/>
    <n v="946.68000000000006"/>
    <s v="High"/>
    <x v="1"/>
  </r>
  <r>
    <n v="193"/>
    <n v="2014"/>
    <n v="1"/>
    <s v="James Galang"/>
    <d v="2014-01-21T00:00:00"/>
    <d v="2014-01-24T00:00:00"/>
    <x v="2"/>
    <s v="Consumer"/>
    <s v="United Kingdom"/>
    <x v="3"/>
    <s v="Europe"/>
    <s v="Furniture"/>
    <n v="5451.2999999999993"/>
    <n v="6"/>
    <n v="0"/>
    <n v="2071.44"/>
    <s v="Medium"/>
    <x v="5"/>
  </r>
  <r>
    <n v="715"/>
    <n v="2014"/>
    <n v="1"/>
    <s v="Alan Barnes"/>
    <d v="2014-01-21T00:00:00"/>
    <d v="2014-01-21T00:00:00"/>
    <x v="3"/>
    <s v="Consumer"/>
    <s v="Canada"/>
    <x v="13"/>
    <s v="USCA"/>
    <s v="Office Supplies"/>
    <n v="410.87999999999994"/>
    <n v="8"/>
    <n v="0"/>
    <n v="78"/>
    <s v="High"/>
    <x v="6"/>
  </r>
  <r>
    <n v="630"/>
    <n v="2014"/>
    <n v="1"/>
    <s v="Tom Ashbrook"/>
    <d v="2014-01-15T00:00:00"/>
    <d v="2014-01-21T00:00:00"/>
    <x v="1"/>
    <s v="Home Office"/>
    <s v="Philippines"/>
    <x v="10"/>
    <s v="Asia Pacific"/>
    <s v="Office Supplies"/>
    <n v="3386.8589999999999"/>
    <n v="7"/>
    <n v="0.15000000000000002"/>
    <n v="-597.68100000000004"/>
    <s v="Low"/>
    <x v="7"/>
  </r>
  <r>
    <n v="162"/>
    <n v="2014"/>
    <n v="1"/>
    <s v="Damala Kotsonis"/>
    <d v="2014-01-12T00:00:00"/>
    <d v="2014-01-15T00:00:00"/>
    <x v="0"/>
    <s v="Corporate"/>
    <s v="Spain"/>
    <x v="6"/>
    <s v="Europe"/>
    <s v="Office Supplies"/>
    <n v="3801.63"/>
    <n v="7"/>
    <n v="0"/>
    <n v="1444.5900000000001"/>
    <s v="Medium"/>
    <x v="5"/>
  </r>
  <r>
    <n v="680"/>
    <n v="2014"/>
    <n v="1"/>
    <s v="Paul Gonzalez"/>
    <d v="2014-01-08T00:00:00"/>
    <d v="2014-01-11T00:00:00"/>
    <x v="2"/>
    <s v="Consumer"/>
    <s v="Mexico"/>
    <x v="11"/>
    <s v="LATAM"/>
    <s v="Furniture"/>
    <n v="751.48799999999994"/>
    <n v="3"/>
    <n v="0.2"/>
    <n v="-112.752"/>
    <s v="Critical"/>
    <x v="5"/>
  </r>
  <r>
    <n v="364"/>
    <n v="2014"/>
    <n v="1"/>
    <s v="Christina DeMoss"/>
    <d v="2014-01-07T00:00:00"/>
    <d v="2014-01-13T00:00:00"/>
    <x v="1"/>
    <s v="Consumer"/>
    <s v="Australia"/>
    <x v="0"/>
    <s v="Asia Pacific"/>
    <s v="Furniture"/>
    <n v="2993.0249999999996"/>
    <n v="5"/>
    <n v="0.3"/>
    <n v="726.82499999999982"/>
    <s v="Medium"/>
    <x v="7"/>
  </r>
  <r>
    <n v="640"/>
    <n v="2014"/>
    <n v="1"/>
    <s v="Emily Grady"/>
    <d v="2014-01-05T00:00:00"/>
    <d v="2014-01-10T00:00:00"/>
    <x v="1"/>
    <s v="Consumer"/>
    <s v="France"/>
    <x v="1"/>
    <s v="Europe"/>
    <s v="Furniture"/>
    <n v="2756.9430000000002"/>
    <n v="7"/>
    <n v="0.1"/>
    <n v="1163.8830000000003"/>
    <s v="Medium"/>
    <x v="3"/>
  </r>
  <r>
    <n v="681"/>
    <n v="2014"/>
    <n v="1"/>
    <s v="Liz Carlisle"/>
    <d v="2014-01-04T00:00:00"/>
    <d v="2014-01-10T00:00:00"/>
    <x v="1"/>
    <s v="Consumer"/>
    <s v="Guatemala"/>
    <x v="11"/>
    <s v="LATAM"/>
    <s v="Technology"/>
    <n v="2120.8000000000002"/>
    <n v="5"/>
    <n v="0"/>
    <n v="275.7"/>
    <s v="Medium"/>
    <x v="7"/>
  </r>
  <r>
    <n v="171"/>
    <n v="2014"/>
    <n v="1"/>
    <s v="Rob Lucas"/>
    <d v="2014-01-02T00:00:00"/>
    <d v="2014-01-03T00:00:00"/>
    <x v="0"/>
    <s v="Consumer"/>
    <s v="Australia"/>
    <x v="0"/>
    <s v="Asia Pacific"/>
    <s v="Furniture"/>
    <n v="1637.0100000000002"/>
    <n v="5"/>
    <n v="0.1"/>
    <n v="-36.390000000000043"/>
    <s v="Medium"/>
    <x v="0"/>
  </r>
  <r>
    <n v="729"/>
    <n v="2014"/>
    <n v="1"/>
    <s v="Andy Gerbode"/>
    <d v="2014-01-02T00:00:00"/>
    <d v="2014-01-04T00:00:00"/>
    <x v="2"/>
    <s v="Corporate"/>
    <s v="Iran"/>
    <x v="4"/>
    <s v="Asia Pacific"/>
    <s v="Technology"/>
    <n v="2021.88"/>
    <n v="14"/>
    <n v="0"/>
    <n v="323.40000000000003"/>
    <s v="High"/>
    <x v="2"/>
  </r>
  <r>
    <n v="354"/>
    <n v="2013"/>
    <n v="1"/>
    <s v="Corey Catlett"/>
    <d v="2013-01-15T00:00:00"/>
    <d v="2013-01-17T00:00:00"/>
    <x v="0"/>
    <s v="Corporate"/>
    <s v="Germany"/>
    <x v="1"/>
    <s v="Europe"/>
    <s v="Office Supplies"/>
    <n v="2283.7139999999999"/>
    <n v="9"/>
    <n v="0.1"/>
    <n v="-0.21600000000000819"/>
    <s v="High"/>
    <x v="2"/>
  </r>
  <r>
    <n v="136"/>
    <n v="2013"/>
    <n v="1"/>
    <s v="Paul MacIntyre"/>
    <d v="2013-01-10T00:00:00"/>
    <d v="2013-01-14T00:00:00"/>
    <x v="1"/>
    <s v="Consumer"/>
    <s v="Indonesia"/>
    <x v="10"/>
    <s v="Asia Pacific"/>
    <s v="Furniture"/>
    <n v="3637.6019999999994"/>
    <n v="10"/>
    <n v="7.0000000000000007E-2"/>
    <n v="156.40199999999993"/>
    <s v="High"/>
    <x v="1"/>
  </r>
  <r>
    <n v="567"/>
    <n v="2013"/>
    <n v="1"/>
    <s v="Carlos Soltero"/>
    <d v="2013-01-09T00:00:00"/>
    <d v="2013-01-10T00:00:00"/>
    <x v="0"/>
    <s v="Consumer"/>
    <s v="Sweden"/>
    <x v="3"/>
    <s v="Europe"/>
    <s v="Office Supplies"/>
    <n v="1293.6749999999997"/>
    <n v="5"/>
    <n v="0.5"/>
    <n v="-776.3249999999997"/>
    <s v="Critical"/>
    <x v="0"/>
  </r>
  <r>
    <n v="469"/>
    <n v="2013"/>
    <n v="1"/>
    <s v="Jill Stevenson"/>
    <d v="2013-01-01T00:00:00"/>
    <d v="2013-01-05T00:00:00"/>
    <x v="1"/>
    <s v="Corporate"/>
    <s v="Indonesia"/>
    <x v="10"/>
    <s v="Asia Pacific"/>
    <s v="Office Supplies"/>
    <n v="2821.7177999999999"/>
    <n v="6"/>
    <n v="0.17"/>
    <n v="339.87779999999998"/>
    <s v="High"/>
    <x v="1"/>
  </r>
  <r>
    <n v="765"/>
    <n v="2012"/>
    <n v="1"/>
    <s v="Ann Blume"/>
    <d v="2012-01-24T00:00:00"/>
    <d v="2012-01-24T00:00:00"/>
    <x v="3"/>
    <s v="Corporate"/>
    <s v="Estonia"/>
    <x v="3"/>
    <s v="Europe"/>
    <s v="Technology"/>
    <n v="1302.78"/>
    <n v="2"/>
    <n v="0"/>
    <n v="286.56"/>
    <s v="Medium"/>
    <x v="6"/>
  </r>
  <r>
    <n v="400"/>
    <n v="2012"/>
    <n v="1"/>
    <s v="Hunter Lopez"/>
    <d v="2012-01-21T00:00:00"/>
    <d v="2012-01-27T00:00:00"/>
    <x v="1"/>
    <s v="Consumer"/>
    <s v="Nicaragua"/>
    <x v="11"/>
    <s v="LATAM"/>
    <s v="Furniture"/>
    <n v="2797.2480000000005"/>
    <n v="6"/>
    <n v="0.2"/>
    <n v="-7.200000000002546E-2"/>
    <s v="Low"/>
    <x v="7"/>
  </r>
  <r>
    <n v="40"/>
    <n v="2012"/>
    <n v="1"/>
    <s v="Dan Lawera"/>
    <d v="2012-01-10T00:00:00"/>
    <d v="2012-01-11T00:00:00"/>
    <x v="0"/>
    <s v="Consumer"/>
    <s v="Australia"/>
    <x v="0"/>
    <s v="Asia Pacific"/>
    <s v="Technology"/>
    <n v="2875.0950000000007"/>
    <n v="5"/>
    <n v="0.1"/>
    <n v="511.09499999999991"/>
    <s v="Medium"/>
    <x v="0"/>
  </r>
  <r>
    <n v="329"/>
    <n v="2012"/>
    <n v="1"/>
    <s v="Henia Zydlo"/>
    <d v="2012-01-08T00:00:00"/>
    <d v="2012-01-13T00:00:00"/>
    <x v="1"/>
    <s v="Consumer"/>
    <s v="Angola"/>
    <x v="14"/>
    <s v="Africa"/>
    <s v="Furniture"/>
    <n v="2478.6"/>
    <n v="6"/>
    <n v="0"/>
    <n v="49.5"/>
    <s v="High"/>
    <x v="3"/>
  </r>
  <r>
    <n v="563"/>
    <n v="2012"/>
    <n v="1"/>
    <s v="Nicole Fjeld"/>
    <d v="2012-01-08T00:00:00"/>
    <d v="2012-01-12T00:00:00"/>
    <x v="2"/>
    <s v="Home Office"/>
    <s v="China"/>
    <x v="2"/>
    <s v="Asia Pacific"/>
    <s v="Technology"/>
    <n v="2173.5000000000005"/>
    <n v="7"/>
    <n v="0"/>
    <n v="260.82"/>
    <s v="Medium"/>
    <x v="1"/>
  </r>
  <r>
    <n v="475"/>
    <n v="2015"/>
    <n v="2"/>
    <s v="Adam Shillingsburg"/>
    <d v="2015-02-27T00:00:00"/>
    <d v="2015-03-03T00:00:00"/>
    <x v="1"/>
    <s v="Consumer"/>
    <s v="United Kingdom"/>
    <x v="3"/>
    <s v="Europe"/>
    <s v="Office Supplies"/>
    <n v="1699.83"/>
    <n v="3"/>
    <n v="0"/>
    <n v="84.960000000000008"/>
    <s v="High"/>
    <x v="1"/>
  </r>
  <r>
    <n v="373"/>
    <n v="2015"/>
    <n v="2"/>
    <s v="Neola Schneider"/>
    <d v="2015-02-24T00:00:00"/>
    <d v="2015-02-27T00:00:00"/>
    <x v="0"/>
    <s v="Consumer"/>
    <s v="Colombia"/>
    <x v="7"/>
    <s v="LATAM"/>
    <s v="Technology"/>
    <n v="1655.9614399999998"/>
    <n v="7"/>
    <n v="2E-3"/>
    <n v="13.201440000000002"/>
    <s v="High"/>
    <x v="5"/>
  </r>
  <r>
    <n v="504"/>
    <n v="2015"/>
    <n v="2"/>
    <s v="Keith Herrera"/>
    <d v="2015-02-17T00:00:00"/>
    <d v="2015-02-18T00:00:00"/>
    <x v="0"/>
    <s v="Consumer"/>
    <s v="Philippines"/>
    <x v="10"/>
    <s v="Asia Pacific"/>
    <s v="Furniture"/>
    <n v="1046.2499999999995"/>
    <n v="3"/>
    <n v="0.25"/>
    <n v="-111.59999999999985"/>
    <s v="High"/>
    <x v="0"/>
  </r>
  <r>
    <n v="727"/>
    <n v="2015"/>
    <n v="2"/>
    <s v="Jason Klamczynski"/>
    <d v="2015-02-17T00:00:00"/>
    <d v="2015-02-21T00:00:00"/>
    <x v="1"/>
    <s v="Corporate"/>
    <s v="France"/>
    <x v="1"/>
    <s v="Europe"/>
    <s v="Furniture"/>
    <n v="1630.7999999999997"/>
    <n v="5"/>
    <n v="0.1"/>
    <n v="17.999999999999972"/>
    <s v="High"/>
    <x v="1"/>
  </r>
  <r>
    <n v="339"/>
    <n v="2015"/>
    <n v="2"/>
    <s v="Mick Brown"/>
    <d v="2015-02-14T00:00:00"/>
    <d v="2015-02-16T00:00:00"/>
    <x v="0"/>
    <s v="Consumer"/>
    <s v="France"/>
    <x v="1"/>
    <s v="Europe"/>
    <s v="Office Supplies"/>
    <n v="734.93999999999994"/>
    <n v="4"/>
    <n v="0.1"/>
    <n v="130.62000000000003"/>
    <s v="Critical"/>
    <x v="2"/>
  </r>
  <r>
    <n v="487"/>
    <n v="2015"/>
    <n v="2"/>
    <s v="Anne McFarland"/>
    <d v="2015-02-12T00:00:00"/>
    <d v="2015-02-14T00:00:00"/>
    <x v="2"/>
    <s v="Consumer"/>
    <s v="Australia"/>
    <x v="0"/>
    <s v="Asia Pacific"/>
    <s v="Technology"/>
    <n v="2074.7340000000004"/>
    <n v="9"/>
    <n v="0.1"/>
    <n v="276.53399999999999"/>
    <s v="Medium"/>
    <x v="2"/>
  </r>
  <r>
    <n v="178"/>
    <n v="2015"/>
    <n v="2"/>
    <s v="Maria Zettner"/>
    <d v="2015-02-11T00:00:00"/>
    <d v="2015-02-15T00:00:00"/>
    <x v="2"/>
    <s v="Home Office"/>
    <s v="Belarus"/>
    <x v="15"/>
    <s v="Europe"/>
    <s v="Furniture"/>
    <n v="2757.7799999999997"/>
    <n v="6"/>
    <n v="0"/>
    <n v="744.48"/>
    <s v="High"/>
    <x v="1"/>
  </r>
  <r>
    <n v="367"/>
    <n v="2015"/>
    <n v="2"/>
    <s v="Clay Cheatham"/>
    <d v="2015-02-11T00:00:00"/>
    <d v="2015-02-11T00:00:00"/>
    <x v="3"/>
    <s v="Consumer"/>
    <s v="Australia"/>
    <x v="0"/>
    <s v="Asia Pacific"/>
    <s v="Technology"/>
    <n v="1027.7280000000001"/>
    <n v="8"/>
    <n v="0.1"/>
    <n v="182.68799999999999"/>
    <s v="Critical"/>
    <x v="6"/>
  </r>
  <r>
    <n v="568"/>
    <n v="2015"/>
    <n v="2"/>
    <s v="Bart Watters"/>
    <d v="2015-02-11T00:00:00"/>
    <d v="2015-02-15T00:00:00"/>
    <x v="1"/>
    <s v="Corporate"/>
    <s v="Spain"/>
    <x v="6"/>
    <s v="Europe"/>
    <s v="Office Supplies"/>
    <n v="2477.5500000000002"/>
    <n v="5"/>
    <n v="0"/>
    <n v="1040.5500000000002"/>
    <s v="High"/>
    <x v="1"/>
  </r>
  <r>
    <n v="441"/>
    <n v="2015"/>
    <n v="2"/>
    <s v="Brian Derr"/>
    <d v="2015-02-10T00:00:00"/>
    <d v="2015-02-14T00:00:00"/>
    <x v="1"/>
    <s v="Consumer"/>
    <s v="Iraq"/>
    <x v="12"/>
    <s v="Asia Pacific"/>
    <s v="Office Supplies"/>
    <n v="3425.4000000000005"/>
    <n v="6"/>
    <n v="0"/>
    <n v="1233"/>
    <s v="High"/>
    <x v="1"/>
  </r>
  <r>
    <n v="442"/>
    <n v="2015"/>
    <n v="2"/>
    <s v="Randy Ferguson"/>
    <d v="2015-02-08T00:00:00"/>
    <d v="2015-02-11T00:00:00"/>
    <x v="0"/>
    <s v="Corporate"/>
    <s v="Spain"/>
    <x v="6"/>
    <s v="Europe"/>
    <s v="Office Supplies"/>
    <n v="1136.94"/>
    <n v="2"/>
    <n v="0"/>
    <n v="568.43999999999994"/>
    <s v="High"/>
    <x v="5"/>
  </r>
  <r>
    <n v="24"/>
    <n v="2014"/>
    <n v="2"/>
    <s v="Laurel Beltran"/>
    <d v="2014-02-27T00:00:00"/>
    <d v="2014-03-01T00:00:00"/>
    <x v="2"/>
    <s v="Home Office"/>
    <s v="United Kingdom"/>
    <x v="3"/>
    <s v="Europe"/>
    <s v="Office Supplies"/>
    <n v="5273.7"/>
    <n v="10"/>
    <n v="0"/>
    <n v="1898.4"/>
    <s v="High"/>
    <x v="2"/>
  </r>
  <r>
    <n v="643"/>
    <n v="2014"/>
    <n v="2"/>
    <s v="Dana Kaydos"/>
    <d v="2014-02-27T00:00:00"/>
    <d v="2014-03-04T00:00:00"/>
    <x v="1"/>
    <s v="Consumer"/>
    <s v="Indonesia"/>
    <x v="10"/>
    <s v="Asia Pacific"/>
    <s v="Technology"/>
    <n v="1781.1359999999997"/>
    <n v="8"/>
    <n v="7.0000000000000007E-2"/>
    <n v="-134.06399999999999"/>
    <s v="High"/>
    <x v="3"/>
  </r>
  <r>
    <n v="608"/>
    <n v="2014"/>
    <n v="2"/>
    <s v="Sally Matthias"/>
    <d v="2014-02-26T00:00:00"/>
    <d v="2014-03-01T00:00:00"/>
    <x v="0"/>
    <s v="Consumer"/>
    <s v="Brazil"/>
    <x v="7"/>
    <s v="LATAM"/>
    <s v="Furniture"/>
    <n v="1411.2"/>
    <n v="6"/>
    <n v="0.2"/>
    <n v="405.72000000000008"/>
    <s v="Medium"/>
    <x v="5"/>
  </r>
  <r>
    <n v="347"/>
    <n v="2014"/>
    <n v="2"/>
    <s v="Pete Kriz"/>
    <d v="2014-02-21T00:00:00"/>
    <d v="2014-02-22T00:00:00"/>
    <x v="0"/>
    <s v="Consumer"/>
    <s v="Australia"/>
    <x v="0"/>
    <s v="Asia Pacific"/>
    <s v="Furniture"/>
    <n v="1809.2550000000001"/>
    <n v="5"/>
    <n v="0.3"/>
    <n v="-258.495"/>
    <s v="High"/>
    <x v="0"/>
  </r>
  <r>
    <n v="707"/>
    <n v="2014"/>
    <n v="2"/>
    <s v="Maria Bertelson"/>
    <d v="2014-02-18T00:00:00"/>
    <d v="2014-02-23T00:00:00"/>
    <x v="2"/>
    <s v="Consumer"/>
    <s v="Democratic Republic of the Congo"/>
    <x v="14"/>
    <s v="Africa"/>
    <s v="Furniture"/>
    <n v="3877.68"/>
    <n v="8"/>
    <n v="0"/>
    <n v="930.48"/>
    <s v="Medium"/>
    <x v="3"/>
  </r>
  <r>
    <n v="483"/>
    <n v="2014"/>
    <n v="2"/>
    <s v="Sean Miller"/>
    <d v="2014-02-14T00:00:00"/>
    <d v="2014-02-16T00:00:00"/>
    <x v="2"/>
    <s v="Home Office"/>
    <s v="Chad"/>
    <x v="14"/>
    <s v="Africa"/>
    <s v="Office Supplies"/>
    <n v="1288.8"/>
    <n v="10"/>
    <n v="0"/>
    <n v="90"/>
    <s v="Critical"/>
    <x v="2"/>
  </r>
  <r>
    <n v="530"/>
    <n v="2014"/>
    <n v="2"/>
    <s v="Guy Phonely"/>
    <d v="2014-02-08T00:00:00"/>
    <d v="2014-02-09T00:00:00"/>
    <x v="0"/>
    <s v="Corporate"/>
    <s v="Morocco"/>
    <x v="16"/>
    <s v="Africa"/>
    <s v="Office Supplies"/>
    <n v="1234.56"/>
    <n v="4"/>
    <n v="0"/>
    <n v="246.84"/>
    <s v="Critical"/>
    <x v="0"/>
  </r>
  <r>
    <n v="605"/>
    <n v="2014"/>
    <n v="2"/>
    <s v="Guy Phonely"/>
    <d v="2014-02-08T00:00:00"/>
    <d v="2014-02-09T00:00:00"/>
    <x v="0"/>
    <s v="Corporate"/>
    <s v="Morocco"/>
    <x v="16"/>
    <s v="Africa"/>
    <s v="Technology"/>
    <n v="1457.28"/>
    <n v="8"/>
    <n v="0"/>
    <n v="568.31999999999994"/>
    <s v="Critical"/>
    <x v="0"/>
  </r>
  <r>
    <n v="2"/>
    <n v="2014"/>
    <n v="2"/>
    <s v="Justin Ritter"/>
    <d v="2014-02-05T00:00:00"/>
    <d v="2014-02-07T00:00:00"/>
    <x v="2"/>
    <s v="Corporate"/>
    <s v="Australia"/>
    <x v="0"/>
    <s v="Asia Pacific"/>
    <s v="Furniture"/>
    <n v="3709.3949999999995"/>
    <n v="9"/>
    <n v="0.1"/>
    <n v="-288.76499999999999"/>
    <s v="Critical"/>
    <x v="2"/>
  </r>
  <r>
    <n v="250"/>
    <n v="2014"/>
    <n v="2"/>
    <s v="Michelle Tran"/>
    <d v="2014-02-05T00:00:00"/>
    <d v="2014-02-07T00:00:00"/>
    <x v="2"/>
    <s v="Home Office"/>
    <s v="Egypt"/>
    <x v="16"/>
    <s v="Africa"/>
    <s v="Furniture"/>
    <n v="2615.94"/>
    <n v="6"/>
    <n v="0"/>
    <n v="1072.44"/>
    <s v="Critical"/>
    <x v="2"/>
  </r>
  <r>
    <n v="521"/>
    <n v="2014"/>
    <n v="2"/>
    <s v="Adrian Barton"/>
    <d v="2014-02-02T00:00:00"/>
    <d v="2014-02-07T00:00:00"/>
    <x v="1"/>
    <s v="Consumer"/>
    <s v="United States"/>
    <x v="17"/>
    <s v="USCA"/>
    <s v="Office Supplies"/>
    <n v="117.96"/>
    <n v="2"/>
    <n v="0"/>
    <n v="5.8979999999999961"/>
    <s v="Medium"/>
    <x v="3"/>
  </r>
  <r>
    <n v="403"/>
    <n v="2013"/>
    <n v="2"/>
    <s v="Bradley Talbott"/>
    <d v="2013-02-26T00:00:00"/>
    <d v="2013-03-04T00:00:00"/>
    <x v="1"/>
    <s v="Home Office"/>
    <s v="India"/>
    <x v="4"/>
    <s v="Asia Pacific"/>
    <s v="Furniture"/>
    <n v="5451.2999999999993"/>
    <n v="6"/>
    <n v="0"/>
    <n v="327.06000000000006"/>
    <s v="Medium"/>
    <x v="7"/>
  </r>
  <r>
    <n v="30"/>
    <n v="2013"/>
    <n v="2"/>
    <s v="Benjamin Patterson"/>
    <d v="2013-02-24T00:00:00"/>
    <d v="2013-02-24T00:00:00"/>
    <x v="3"/>
    <s v="Consumer"/>
    <s v="India"/>
    <x v="4"/>
    <s v="Asia Pacific"/>
    <s v="Furniture"/>
    <n v="1878.7199999999998"/>
    <n v="4"/>
    <n v="0"/>
    <n v="582.36"/>
    <s v="Critical"/>
    <x v="6"/>
  </r>
  <r>
    <n v="505"/>
    <n v="2013"/>
    <n v="2"/>
    <s v="Denise Leinenbach"/>
    <d v="2013-02-23T00:00:00"/>
    <d v="2013-02-28T00:00:00"/>
    <x v="1"/>
    <s v="Consumer"/>
    <s v="India"/>
    <x v="4"/>
    <s v="Asia Pacific"/>
    <s v="Technology"/>
    <n v="3187.2000000000003"/>
    <n v="5"/>
    <n v="0"/>
    <n v="541.79999999999995"/>
    <s v="Medium"/>
    <x v="3"/>
  </r>
  <r>
    <n v="311"/>
    <n v="2013"/>
    <n v="2"/>
    <s v="Brendan Dodson"/>
    <d v="2013-02-22T00:00:00"/>
    <d v="2013-02-25T00:00:00"/>
    <x v="0"/>
    <s v="Home Office"/>
    <s v="United Kingdom"/>
    <x v="3"/>
    <s v="Europe"/>
    <s v="Furniture"/>
    <n v="2285.6999999999994"/>
    <n v="5"/>
    <n v="0"/>
    <n v="845.7"/>
    <s v="High"/>
    <x v="5"/>
  </r>
  <r>
    <n v="399"/>
    <n v="2013"/>
    <n v="2"/>
    <s v="John Castell"/>
    <d v="2013-02-05T00:00:00"/>
    <d v="2013-02-08T00:00:00"/>
    <x v="0"/>
    <s v="Consumer"/>
    <s v="Australia"/>
    <x v="0"/>
    <s v="Asia Pacific"/>
    <s v="Furniture"/>
    <n v="819.93599999999992"/>
    <n v="2"/>
    <n v="0.1"/>
    <n v="191.31600000000003"/>
    <s v="Critical"/>
    <x v="5"/>
  </r>
  <r>
    <n v="297"/>
    <n v="2013"/>
    <n v="2"/>
    <s v="Eleni McCrary"/>
    <d v="2013-02-03T00:00:00"/>
    <d v="2013-02-07T00:00:00"/>
    <x v="2"/>
    <s v="Corporate"/>
    <s v="India"/>
    <x v="4"/>
    <s v="Asia Pacific"/>
    <s v="Furniture"/>
    <n v="3076.5"/>
    <n v="7"/>
    <n v="0"/>
    <n v="215.25"/>
    <s v="Medium"/>
    <x v="1"/>
  </r>
  <r>
    <n v="156"/>
    <n v="2013"/>
    <n v="2"/>
    <s v="John Huston"/>
    <d v="2013-02-01T00:00:00"/>
    <d v="2013-02-04T00:00:00"/>
    <x v="0"/>
    <s v="Consumer"/>
    <s v="Germany"/>
    <x v="1"/>
    <s v="Europe"/>
    <s v="Technology"/>
    <n v="3263.4000000000005"/>
    <n v="5"/>
    <n v="0"/>
    <n v="848.40000000000009"/>
    <s v="High"/>
    <x v="5"/>
  </r>
  <r>
    <n v="659"/>
    <n v="2013"/>
    <n v="2"/>
    <s v="John Huston"/>
    <d v="2013-02-01T00:00:00"/>
    <d v="2013-02-04T00:00:00"/>
    <x v="0"/>
    <s v="Consumer"/>
    <s v="Germany"/>
    <x v="1"/>
    <s v="Europe"/>
    <s v="Technology"/>
    <n v="965.16"/>
    <n v="7"/>
    <n v="0"/>
    <n v="463.25999999999993"/>
    <s v="High"/>
    <x v="5"/>
  </r>
  <r>
    <n v="752"/>
    <n v="2012"/>
    <n v="2"/>
    <s v="Paul Stevenson"/>
    <d v="2012-02-28T00:00:00"/>
    <d v="2012-03-02T00:00:00"/>
    <x v="0"/>
    <s v="Home Office"/>
    <s v="South Korea"/>
    <x v="2"/>
    <s v="Asia Pacific"/>
    <s v="Office Supplies"/>
    <n v="810.72"/>
    <n v="3"/>
    <n v="0.5"/>
    <n v="-599.94000000000005"/>
    <s v="Critical"/>
    <x v="5"/>
  </r>
  <r>
    <n v="718"/>
    <n v="2012"/>
    <n v="2"/>
    <s v="Rose O'Brian"/>
    <d v="2012-02-25T00:00:00"/>
    <d v="2012-02-25T00:00:00"/>
    <x v="3"/>
    <s v="Consumer"/>
    <s v="Algeria"/>
    <x v="16"/>
    <s v="Africa"/>
    <s v="Technology"/>
    <n v="613.26"/>
    <n v="2"/>
    <n v="0"/>
    <n v="202.32"/>
    <s v="Critical"/>
    <x v="6"/>
  </r>
  <r>
    <n v="405"/>
    <n v="2012"/>
    <n v="2"/>
    <s v="Mitch Gastineau"/>
    <d v="2012-02-23T00:00:00"/>
    <d v="2012-02-26T00:00:00"/>
    <x v="0"/>
    <s v="Corporate"/>
    <s v="India"/>
    <x v="4"/>
    <s v="Asia Pacific"/>
    <s v="Technology"/>
    <n v="1526.52"/>
    <n v="4"/>
    <n v="0"/>
    <n v="732.72"/>
    <s v="High"/>
    <x v="5"/>
  </r>
  <r>
    <n v="675"/>
    <n v="2012"/>
    <n v="2"/>
    <s v="Mitch Gastineau"/>
    <d v="2012-02-23T00:00:00"/>
    <d v="2012-02-26T00:00:00"/>
    <x v="0"/>
    <s v="Corporate"/>
    <s v="India"/>
    <x v="4"/>
    <s v="Asia Pacific"/>
    <s v="Furniture"/>
    <n v="2065.5"/>
    <n v="5"/>
    <n v="0"/>
    <n v="41.25"/>
    <s v="High"/>
    <x v="5"/>
  </r>
  <r>
    <n v="17"/>
    <n v="2012"/>
    <n v="2"/>
    <s v="Aaron Bergman"/>
    <d v="2012-02-19T00:00:00"/>
    <d v="2012-02-25T00:00:00"/>
    <x v="1"/>
    <s v="Consumer"/>
    <s v="United States"/>
    <x v="9"/>
    <s v="USCA"/>
    <s v="Office Supplies"/>
    <n v="12.624000000000001"/>
    <n v="2"/>
    <n v="0.2"/>
    <n v="-2.5248000000000022"/>
    <s v="Low"/>
    <x v="7"/>
  </r>
  <r>
    <n v="119"/>
    <n v="2012"/>
    <n v="2"/>
    <s v="Odella Nelson"/>
    <d v="2012-02-16T00:00:00"/>
    <d v="2012-02-19T00:00:00"/>
    <x v="2"/>
    <s v="Corporate"/>
    <s v="France"/>
    <x v="1"/>
    <s v="Europe"/>
    <s v="Furniture"/>
    <n v="4544.0999999999985"/>
    <n v="11"/>
    <n v="0.1"/>
    <n v="1868.1299999999999"/>
    <s v="Medium"/>
    <x v="5"/>
  </r>
  <r>
    <n v="205"/>
    <n v="2012"/>
    <n v="2"/>
    <s v="Pete Armstrong"/>
    <d v="2012-02-15T00:00:00"/>
    <d v="2012-02-16T00:00:00"/>
    <x v="0"/>
    <s v="Home Office"/>
    <s v="South Africa"/>
    <x v="18"/>
    <s v="Africa"/>
    <s v="Office Supplies"/>
    <n v="2784.5999999999995"/>
    <n v="14"/>
    <n v="0"/>
    <n v="779.51999999999987"/>
    <s v="Critical"/>
    <x v="0"/>
  </r>
  <r>
    <n v="523"/>
    <n v="2012"/>
    <n v="2"/>
    <s v="Muhammed MacIntyre"/>
    <d v="2012-02-14T00:00:00"/>
    <d v="2012-02-16T00:00:00"/>
    <x v="2"/>
    <s v="Corporate"/>
    <s v="Russia"/>
    <x v="15"/>
    <s v="Europe"/>
    <s v="Technology"/>
    <n v="1279.32"/>
    <n v="4"/>
    <n v="0"/>
    <n v="319.79999999999995"/>
    <s v="Critical"/>
    <x v="2"/>
  </r>
  <r>
    <n v="216"/>
    <n v="2012"/>
    <n v="2"/>
    <s v="Carol Adams"/>
    <d v="2012-02-10T00:00:00"/>
    <d v="2012-02-15T00:00:00"/>
    <x v="1"/>
    <s v="Corporate"/>
    <s v="Japan"/>
    <x v="2"/>
    <s v="Asia Pacific"/>
    <s v="Technology"/>
    <n v="6998.64"/>
    <n v="11"/>
    <n v="0"/>
    <n v="2939.31"/>
    <s v="Medium"/>
    <x v="3"/>
  </r>
  <r>
    <n v="747"/>
    <n v="2015"/>
    <n v="3"/>
    <s v="Alan Barnes"/>
    <d v="2015-03-31T00:00:00"/>
    <d v="2015-04-02T00:00:00"/>
    <x v="2"/>
    <s v="Consumer"/>
    <s v="United States"/>
    <x v="19"/>
    <s v="USCA"/>
    <s v="Furniture"/>
    <n v="94.2"/>
    <n v="5"/>
    <n v="0"/>
    <n v="39.564000000000007"/>
    <s v="Medium"/>
    <x v="2"/>
  </r>
  <r>
    <n v="753"/>
    <n v="2015"/>
    <n v="3"/>
    <s v="Charlotte Melton"/>
    <d v="2015-03-31T00:00:00"/>
    <d v="2015-03-31T00:00:00"/>
    <x v="3"/>
    <s v="Consumer"/>
    <s v="France"/>
    <x v="1"/>
    <s v="Europe"/>
    <s v="Furniture"/>
    <n v="2953.5840000000003"/>
    <n v="8"/>
    <n v="0.1"/>
    <n v="754.70399999999984"/>
    <s v="Medium"/>
    <x v="6"/>
  </r>
  <r>
    <n v="278"/>
    <n v="2015"/>
    <n v="3"/>
    <s v="Arthur Prichep"/>
    <d v="2015-03-26T00:00:00"/>
    <d v="2015-03-29T00:00:00"/>
    <x v="0"/>
    <s v="Consumer"/>
    <s v="Indonesia"/>
    <x v="10"/>
    <s v="Asia Pacific"/>
    <s v="Office Supplies"/>
    <n v="1421.5410000000002"/>
    <n v="3"/>
    <n v="0.17"/>
    <n v="428.12099999999987"/>
    <s v="Critical"/>
    <x v="5"/>
  </r>
  <r>
    <n v="692"/>
    <n v="2015"/>
    <n v="3"/>
    <s v="Natalie Fritzler"/>
    <d v="2015-03-24T00:00:00"/>
    <d v="2015-03-28T00:00:00"/>
    <x v="1"/>
    <s v="Consumer"/>
    <s v="Mexico"/>
    <x v="11"/>
    <s v="LATAM"/>
    <s v="Furniture"/>
    <n v="2205.5680000000002"/>
    <n v="8"/>
    <n v="0.2"/>
    <n v="689.08799999999997"/>
    <s v="High"/>
    <x v="1"/>
  </r>
  <r>
    <n v="160"/>
    <n v="2015"/>
    <n v="3"/>
    <s v="Bill Eplett"/>
    <d v="2015-03-19T00:00:00"/>
    <d v="2015-03-21T00:00:00"/>
    <x v="0"/>
    <s v="Home Office"/>
    <s v="Mexico"/>
    <x v="11"/>
    <s v="LATAM"/>
    <s v="Office Supplies"/>
    <n v="1888.7"/>
    <n v="5"/>
    <n v="0"/>
    <n v="887.6"/>
    <s v="High"/>
    <x v="2"/>
  </r>
  <r>
    <n v="303"/>
    <n v="2015"/>
    <n v="3"/>
    <s v="Rick Bensley"/>
    <d v="2015-03-19T00:00:00"/>
    <d v="2015-03-23T00:00:00"/>
    <x v="2"/>
    <s v="Home Office"/>
    <s v="Russia"/>
    <x v="15"/>
    <s v="Europe"/>
    <s v="Technology"/>
    <n v="2570.7599999999998"/>
    <n v="4"/>
    <n v="0"/>
    <n v="976.80000000000007"/>
    <s v="Medium"/>
    <x v="1"/>
  </r>
  <r>
    <n v="125"/>
    <n v="2015"/>
    <n v="3"/>
    <s v="Rachel Payne"/>
    <d v="2015-03-18T00:00:00"/>
    <d v="2015-03-21T00:00:00"/>
    <x v="2"/>
    <s v="Corporate"/>
    <s v="France"/>
    <x v="1"/>
    <s v="Europe"/>
    <s v="Technology"/>
    <n v="1505.9789999999998"/>
    <n v="6"/>
    <n v="0.15"/>
    <n v="-265.76099999999997"/>
    <s v="Critical"/>
    <x v="5"/>
  </r>
  <r>
    <n v="170"/>
    <n v="2015"/>
    <n v="3"/>
    <s v="Andrew Allen"/>
    <d v="2015-03-17T00:00:00"/>
    <d v="2015-03-21T00:00:00"/>
    <x v="1"/>
    <s v="Consumer"/>
    <s v="Thailand"/>
    <x v="10"/>
    <s v="Asia Pacific"/>
    <s v="Technology"/>
    <n v="2645.3760000000002"/>
    <n v="5"/>
    <n v="0.17"/>
    <n v="-2.4000000000114596E-2"/>
    <s v="High"/>
    <x v="1"/>
  </r>
  <r>
    <n v="356"/>
    <n v="2015"/>
    <n v="3"/>
    <s v="Brad Eason"/>
    <d v="2015-03-17T00:00:00"/>
    <d v="2015-03-22T00:00:00"/>
    <x v="2"/>
    <s v="Home Office"/>
    <s v="Australia"/>
    <x v="0"/>
    <s v="Asia Pacific"/>
    <s v="Technology"/>
    <n v="3299.5620000000004"/>
    <n v="14"/>
    <n v="0.1"/>
    <n v="366.28199999999987"/>
    <s v="Medium"/>
    <x v="3"/>
  </r>
  <r>
    <n v="377"/>
    <n v="2015"/>
    <n v="3"/>
    <s v="Maureen Gastineau"/>
    <d v="2015-03-15T00:00:00"/>
    <d v="2015-03-17T00:00:00"/>
    <x v="2"/>
    <s v="Home Office"/>
    <s v="Vietnam"/>
    <x v="10"/>
    <s v="Asia Pacific"/>
    <s v="Furniture"/>
    <n v="1680.6059999999998"/>
    <n v="5"/>
    <n v="0.27"/>
    <n v="368.25599999999997"/>
    <s v="High"/>
    <x v="2"/>
  </r>
  <r>
    <n v="165"/>
    <n v="2015"/>
    <n v="3"/>
    <s v="Claire Gute"/>
    <d v="2015-03-14T00:00:00"/>
    <d v="2015-03-18T00:00:00"/>
    <x v="1"/>
    <s v="Consumer"/>
    <s v="Australia"/>
    <x v="0"/>
    <s v="Asia Pacific"/>
    <s v="Office Supplies"/>
    <n v="3569.643"/>
    <n v="7"/>
    <n v="0.1"/>
    <n v="674.16300000000001"/>
    <s v="High"/>
    <x v="1"/>
  </r>
  <r>
    <n v="61"/>
    <n v="2015"/>
    <n v="3"/>
    <s v="Chuck Sachs"/>
    <d v="2015-03-11T00:00:00"/>
    <d v="2015-03-13T00:00:00"/>
    <x v="2"/>
    <s v="Consumer"/>
    <s v="Bangladesh"/>
    <x v="4"/>
    <s v="Asia Pacific"/>
    <s v="Furniture"/>
    <n v="3063.27"/>
    <n v="7"/>
    <n v="0"/>
    <n v="581.91"/>
    <s v="High"/>
    <x v="2"/>
  </r>
  <r>
    <n v="265"/>
    <n v="2015"/>
    <n v="3"/>
    <s v="Fred Wasserman"/>
    <d v="2015-03-06T00:00:00"/>
    <d v="2015-03-08T00:00:00"/>
    <x v="0"/>
    <s v="Corporate"/>
    <s v="France"/>
    <x v="1"/>
    <s v="Europe"/>
    <s v="Furniture"/>
    <n v="1114.2360000000001"/>
    <n v="3"/>
    <n v="0.1"/>
    <n v="383.70600000000002"/>
    <s v="Critical"/>
    <x v="2"/>
  </r>
  <r>
    <n v="772"/>
    <n v="2015"/>
    <n v="3"/>
    <s v="Eugene Hildebrand"/>
    <d v="2015-03-05T00:00:00"/>
    <d v="2015-03-07T00:00:00"/>
    <x v="0"/>
    <s v="Home Office"/>
    <s v="Turkey"/>
    <x v="12"/>
    <s v="Asia Pacific"/>
    <s v="Furniture"/>
    <n v="1136.6639999999998"/>
    <n v="6"/>
    <n v="0.6"/>
    <n v="-880.95599999999968"/>
    <s v="High"/>
    <x v="2"/>
  </r>
  <r>
    <n v="489"/>
    <n v="2014"/>
    <n v="3"/>
    <s v="Daniel Raglin"/>
    <d v="2014-03-30T00:00:00"/>
    <d v="2014-04-01T00:00:00"/>
    <x v="0"/>
    <s v="Home Office"/>
    <s v="Australia"/>
    <x v="0"/>
    <s v="Asia Pacific"/>
    <s v="Furniture"/>
    <n v="1177.173"/>
    <n v="3"/>
    <n v="0.1"/>
    <n v="353.13299999999998"/>
    <s v="Medium"/>
    <x v="2"/>
  </r>
  <r>
    <n v="73"/>
    <n v="2014"/>
    <n v="3"/>
    <s v="Barry Weirich"/>
    <d v="2014-03-29T00:00:00"/>
    <d v="2014-03-31T00:00:00"/>
    <x v="2"/>
    <s v="Consumer"/>
    <s v="Democratic Republic of the Congo"/>
    <x v="14"/>
    <s v="Africa"/>
    <s v="Furniture"/>
    <n v="3808.7999999999997"/>
    <n v="8"/>
    <n v="0"/>
    <n v="1523.52"/>
    <s v="High"/>
    <x v="2"/>
  </r>
  <r>
    <n v="111"/>
    <n v="2014"/>
    <n v="3"/>
    <s v="Aaron Smayling"/>
    <d v="2014-03-29T00:00:00"/>
    <d v="2014-04-01T00:00:00"/>
    <x v="0"/>
    <s v="Corporate"/>
    <s v="United States"/>
    <x v="8"/>
    <s v="USCA"/>
    <s v="Office Supplies"/>
    <n v="31.4"/>
    <n v="2"/>
    <n v="0"/>
    <n v="7.8500000000000014"/>
    <s v="Medium"/>
    <x v="5"/>
  </r>
  <r>
    <n v="408"/>
    <n v="2014"/>
    <n v="3"/>
    <s v="Thomas Thornton"/>
    <d v="2014-03-29T00:00:00"/>
    <d v="2014-04-01T00:00:00"/>
    <x v="2"/>
    <s v="Consumer"/>
    <s v="Guatemala"/>
    <x v="11"/>
    <s v="LATAM"/>
    <s v="Furniture"/>
    <n v="1815.2399999999998"/>
    <n v="7"/>
    <n v="0"/>
    <n v="471.94000000000005"/>
    <s v="High"/>
    <x v="5"/>
  </r>
  <r>
    <n v="46"/>
    <n v="2014"/>
    <n v="3"/>
    <s v="Aaron Hawkins"/>
    <d v="2014-03-21T00:00:00"/>
    <d v="2014-03-26T00:00:00"/>
    <x v="2"/>
    <s v="Corporate"/>
    <s v="United States"/>
    <x v="8"/>
    <s v="USCA"/>
    <s v="Furniture"/>
    <n v="86.45"/>
    <n v="7"/>
    <n v="0"/>
    <n v="38.038000000000004"/>
    <s v="Medium"/>
    <x v="3"/>
  </r>
  <r>
    <n v="273"/>
    <n v="2014"/>
    <n v="3"/>
    <s v="Christopher Conant"/>
    <d v="2014-03-20T00:00:00"/>
    <d v="2014-03-23T00:00:00"/>
    <x v="2"/>
    <s v="Consumer"/>
    <s v="United Kingdom"/>
    <x v="3"/>
    <s v="Europe"/>
    <s v="Office Supplies"/>
    <n v="2698.6499999999996"/>
    <n v="9"/>
    <n v="0"/>
    <n v="890.46"/>
    <s v="High"/>
    <x v="5"/>
  </r>
  <r>
    <n v="660"/>
    <n v="2014"/>
    <n v="3"/>
    <s v="Mark Van Huff"/>
    <d v="2014-03-19T00:00:00"/>
    <d v="2014-03-19T00:00:00"/>
    <x v="3"/>
    <s v="Consumer"/>
    <s v="France"/>
    <x v="1"/>
    <s v="Europe"/>
    <s v="Office Supplies"/>
    <n v="748.11599999999999"/>
    <n v="4"/>
    <n v="0.1"/>
    <n v="282.51599999999996"/>
    <s v="Critical"/>
    <x v="6"/>
  </r>
  <r>
    <n v="128"/>
    <n v="2014"/>
    <n v="3"/>
    <s v="Adam Bellavance"/>
    <d v="2014-03-14T00:00:00"/>
    <d v="2014-03-19T00:00:00"/>
    <x v="1"/>
    <s v="Home Office"/>
    <s v="United States"/>
    <x v="8"/>
    <s v="USCA"/>
    <s v="Office Supplies"/>
    <n v="160.32"/>
    <n v="2"/>
    <n v="0"/>
    <n v="44.889600000000002"/>
    <s v="Medium"/>
    <x v="3"/>
  </r>
  <r>
    <n v="154"/>
    <n v="2014"/>
    <n v="3"/>
    <s v="Adam Bellavance"/>
    <d v="2014-03-14T00:00:00"/>
    <d v="2014-03-19T00:00:00"/>
    <x v="1"/>
    <s v="Home Office"/>
    <s v="United States"/>
    <x v="8"/>
    <s v="USCA"/>
    <s v="Furniture"/>
    <n v="127.88"/>
    <n v="2"/>
    <n v="0"/>
    <n v="40.921599999999998"/>
    <s v="Medium"/>
    <x v="3"/>
  </r>
  <r>
    <n v="157"/>
    <n v="2014"/>
    <n v="3"/>
    <s v="Adam Bellavance"/>
    <d v="2014-03-14T00:00:00"/>
    <d v="2014-03-19T00:00:00"/>
    <x v="1"/>
    <s v="Home Office"/>
    <s v="United States"/>
    <x v="8"/>
    <s v="USCA"/>
    <s v="Office Supplies"/>
    <n v="46"/>
    <n v="4"/>
    <n v="0"/>
    <n v="20.7"/>
    <s v="Medium"/>
    <x v="3"/>
  </r>
  <r>
    <n v="110"/>
    <n v="2014"/>
    <n v="3"/>
    <s v="Valerie Mitchum"/>
    <d v="2014-03-13T00:00:00"/>
    <d v="2014-03-13T00:00:00"/>
    <x v="3"/>
    <s v="Home Office"/>
    <s v="Netherlands"/>
    <x v="1"/>
    <s v="Europe"/>
    <s v="Furniture"/>
    <n v="2570.8649999999998"/>
    <n v="11"/>
    <n v="0.5"/>
    <n v="-2211.165"/>
    <s v="High"/>
    <x v="6"/>
  </r>
  <r>
    <n v="155"/>
    <n v="2014"/>
    <n v="3"/>
    <s v="Roland Fjeld"/>
    <d v="2014-03-11T00:00:00"/>
    <d v="2014-03-15T00:00:00"/>
    <x v="1"/>
    <s v="Consumer"/>
    <s v="Australia"/>
    <x v="0"/>
    <s v="Asia Pacific"/>
    <s v="Technology"/>
    <n v="2892.1049999999996"/>
    <n v="5"/>
    <n v="0.1"/>
    <n v="160.60500000000008"/>
    <s v="High"/>
    <x v="1"/>
  </r>
  <r>
    <n v="47"/>
    <n v="2014"/>
    <n v="3"/>
    <s v="Ellis Ballard"/>
    <d v="2014-03-08T00:00:00"/>
    <d v="2014-03-08T00:00:00"/>
    <x v="3"/>
    <s v="Corporate"/>
    <s v="France"/>
    <x v="1"/>
    <s v="Europe"/>
    <s v="Furniture"/>
    <n v="2092.4999999999995"/>
    <n v="5"/>
    <n v="0.1"/>
    <n v="720.74999999999989"/>
    <s v="Critical"/>
    <x v="6"/>
  </r>
  <r>
    <n v="717"/>
    <n v="2014"/>
    <n v="3"/>
    <s v="Ellis Ballard"/>
    <d v="2014-03-08T00:00:00"/>
    <d v="2014-03-08T00:00:00"/>
    <x v="3"/>
    <s v="Corporate"/>
    <s v="France"/>
    <x v="1"/>
    <s v="Europe"/>
    <s v="Technology"/>
    <n v="779.28"/>
    <n v="5"/>
    <n v="0.15"/>
    <n v="-0.11999999999997613"/>
    <s v="Critical"/>
    <x v="6"/>
  </r>
  <r>
    <n v="755"/>
    <n v="2014"/>
    <n v="3"/>
    <s v="Tony Sayre"/>
    <d v="2014-03-05T00:00:00"/>
    <d v="2014-03-12T00:00:00"/>
    <x v="1"/>
    <s v="Consumer"/>
    <s v="Indonesia"/>
    <x v="10"/>
    <s v="Asia Pacific"/>
    <s v="Office Supplies"/>
    <n v="2051.0129999999995"/>
    <n v="5"/>
    <n v="0.17"/>
    <n v="667.11300000000006"/>
    <s v="Medium"/>
    <x v="4"/>
  </r>
  <r>
    <n v="235"/>
    <n v="2013"/>
    <n v="3"/>
    <s v="Jim Radford"/>
    <d v="2013-03-30T00:00:00"/>
    <d v="2013-04-01T00:00:00"/>
    <x v="0"/>
    <s v="Consumer"/>
    <s v="Egypt"/>
    <x v="16"/>
    <s v="Africa"/>
    <s v="Technology"/>
    <n v="1274.7"/>
    <n v="2"/>
    <n v="0"/>
    <n v="140.16"/>
    <s v="Critical"/>
    <x v="2"/>
  </r>
  <r>
    <n v="719"/>
    <n v="2013"/>
    <n v="3"/>
    <s v="Alan Barnes"/>
    <d v="2013-03-28T00:00:00"/>
    <d v="2013-04-02T00:00:00"/>
    <x v="1"/>
    <s v="Consumer"/>
    <s v="United States"/>
    <x v="19"/>
    <s v="USCA"/>
    <s v="Technology"/>
    <n v="166.24"/>
    <n v="1"/>
    <n v="0"/>
    <n v="24.936000000000007"/>
    <s v="Medium"/>
    <x v="3"/>
  </r>
  <r>
    <n v="766"/>
    <n v="2013"/>
    <n v="3"/>
    <s v="Alan Barnes"/>
    <d v="2013-03-28T00:00:00"/>
    <d v="2013-04-02T00:00:00"/>
    <x v="1"/>
    <s v="Consumer"/>
    <s v="United States"/>
    <x v="19"/>
    <s v="USCA"/>
    <s v="Office Supplies"/>
    <n v="33.4"/>
    <n v="5"/>
    <n v="0"/>
    <n v="16.032"/>
    <s v="Medium"/>
    <x v="3"/>
  </r>
  <r>
    <n v="661"/>
    <n v="2013"/>
    <n v="3"/>
    <s v="Joni Wasserman"/>
    <d v="2013-03-21T00:00:00"/>
    <d v="2013-03-23T00:00:00"/>
    <x v="2"/>
    <s v="Consumer"/>
    <s v="France"/>
    <x v="1"/>
    <s v="Europe"/>
    <s v="Furniture"/>
    <n v="943.86600000000021"/>
    <n v="7"/>
    <n v="0.1"/>
    <n v="209.70599999999996"/>
    <s v="Critical"/>
    <x v="2"/>
  </r>
  <r>
    <n v="496"/>
    <n v="2013"/>
    <n v="3"/>
    <s v="Gary McGarr"/>
    <d v="2013-03-14T00:00:00"/>
    <d v="2013-03-17T00:00:00"/>
    <x v="0"/>
    <s v="Consumer"/>
    <s v="Netherlands"/>
    <x v="1"/>
    <s v="Europe"/>
    <s v="Furniture"/>
    <n v="1273.125"/>
    <n v="7"/>
    <n v="0.5"/>
    <n v="-993.19499999999994"/>
    <s v="High"/>
    <x v="5"/>
  </r>
  <r>
    <n v="701"/>
    <n v="2013"/>
    <n v="3"/>
    <s v="Darren Koutras"/>
    <d v="2013-03-06T00:00:00"/>
    <d v="2013-03-11T00:00:00"/>
    <x v="1"/>
    <s v="Consumer"/>
    <s v="El Salvador"/>
    <x v="11"/>
    <s v="LATAM"/>
    <s v="Office Supplies"/>
    <n v="1903"/>
    <n v="5"/>
    <n v="0"/>
    <n v="57"/>
    <s v="High"/>
    <x v="3"/>
  </r>
  <r>
    <n v="296"/>
    <n v="2012"/>
    <n v="3"/>
    <s v="Sue Ann Reed"/>
    <d v="2012-03-30T00:00:00"/>
    <d v="2012-04-03T00:00:00"/>
    <x v="1"/>
    <s v="Consumer"/>
    <s v="United Kingdom"/>
    <x v="3"/>
    <s v="Europe"/>
    <s v="Furniture"/>
    <n v="2624.04"/>
    <n v="6"/>
    <n v="0"/>
    <n v="446.04"/>
    <s v="High"/>
    <x v="1"/>
  </r>
  <r>
    <n v="28"/>
    <n v="2012"/>
    <n v="3"/>
    <s v="Eugene Barchas"/>
    <d v="2012-03-13T00:00:00"/>
    <d v="2012-03-16T00:00:00"/>
    <x v="2"/>
    <s v="Consumer"/>
    <s v="Germany"/>
    <x v="1"/>
    <s v="Europe"/>
    <s v="Office Supplies"/>
    <n v="3069.7380000000003"/>
    <n v="6"/>
    <n v="0.1"/>
    <n v="1364.2379999999996"/>
    <s v="Critical"/>
    <x v="5"/>
  </r>
  <r>
    <n v="629"/>
    <n v="2012"/>
    <n v="3"/>
    <s v="Carlos Daly"/>
    <d v="2012-03-11T00:00:00"/>
    <d v="2012-03-16T00:00:00"/>
    <x v="1"/>
    <s v="Consumer"/>
    <s v="China"/>
    <x v="2"/>
    <s v="Asia Pacific"/>
    <s v="Furniture"/>
    <n v="3272.0099999999998"/>
    <n v="7"/>
    <n v="0"/>
    <n v="1537.83"/>
    <s v="Medium"/>
    <x v="3"/>
  </r>
  <r>
    <n v="525"/>
    <n v="2012"/>
    <n v="3"/>
    <s v="Peter McVee"/>
    <d v="2012-03-10T00:00:00"/>
    <d v="2012-03-12T00:00:00"/>
    <x v="2"/>
    <s v="Home Office"/>
    <s v="Iran"/>
    <x v="4"/>
    <s v="Asia Pacific"/>
    <s v="Technology"/>
    <n v="642.68999999999994"/>
    <n v="1"/>
    <n v="0"/>
    <n v="244.20000000000002"/>
    <s v="Critical"/>
    <x v="2"/>
  </r>
  <r>
    <n v="676"/>
    <n v="2012"/>
    <n v="3"/>
    <s v="Bryan Mills"/>
    <d v="2012-03-09T00:00:00"/>
    <d v="2012-03-11T00:00:00"/>
    <x v="0"/>
    <s v="Consumer"/>
    <s v="China"/>
    <x v="2"/>
    <s v="Asia Pacific"/>
    <s v="Technology"/>
    <n v="1274.1600000000001"/>
    <n v="4"/>
    <n v="0"/>
    <n v="382.20000000000005"/>
    <s v="Critical"/>
    <x v="2"/>
  </r>
  <r>
    <n v="10"/>
    <n v="2012"/>
    <n v="3"/>
    <s v="Aaron Bergman"/>
    <d v="2012-03-06T00:00:00"/>
    <d v="2012-03-07T00:00:00"/>
    <x v="0"/>
    <s v="Consumer"/>
    <s v="United States"/>
    <x v="19"/>
    <s v="USCA"/>
    <s v="Furniture"/>
    <n v="48.712000000000003"/>
    <n v="1"/>
    <n v="0.2"/>
    <n v="5.4800999999999966"/>
    <s v="High"/>
    <x v="0"/>
  </r>
  <r>
    <n v="11"/>
    <n v="2012"/>
    <n v="3"/>
    <s v="Aaron Bergman"/>
    <d v="2012-03-06T00:00:00"/>
    <d v="2012-03-07T00:00:00"/>
    <x v="0"/>
    <s v="Consumer"/>
    <s v="United States"/>
    <x v="19"/>
    <s v="USCA"/>
    <s v="Office Supplies"/>
    <n v="17.940000000000001"/>
    <n v="3"/>
    <n v="0"/>
    <n v="4.6644000000000005"/>
    <s v="High"/>
    <x v="0"/>
  </r>
  <r>
    <n v="22"/>
    <n v="2012"/>
    <n v="3"/>
    <s v="Aaron Bergman"/>
    <d v="2012-03-06T00:00:00"/>
    <d v="2012-03-07T00:00:00"/>
    <x v="0"/>
    <s v="Consumer"/>
    <s v="United States"/>
    <x v="19"/>
    <s v="USCA"/>
    <s v="Office Supplies"/>
    <n v="242.94"/>
    <n v="3"/>
    <n v="0"/>
    <n v="4.8588000000000164"/>
    <s v="High"/>
    <x v="0"/>
  </r>
  <r>
    <n v="664"/>
    <n v="2012"/>
    <n v="3"/>
    <s v="Aimee Bixby"/>
    <d v="2012-03-04T00:00:00"/>
    <d v="2012-03-07T00:00:00"/>
    <x v="2"/>
    <s v="Consumer"/>
    <s v="United States"/>
    <x v="17"/>
    <s v="USCA"/>
    <s v="Technology"/>
    <n v="479.97"/>
    <n v="3"/>
    <n v="0"/>
    <n v="177.58890000000002"/>
    <s v="Medium"/>
    <x v="5"/>
  </r>
  <r>
    <n v="665"/>
    <n v="2012"/>
    <n v="3"/>
    <s v="Aimee Bixby"/>
    <d v="2012-03-04T00:00:00"/>
    <d v="2012-03-07T00:00:00"/>
    <x v="2"/>
    <s v="Consumer"/>
    <s v="United States"/>
    <x v="17"/>
    <s v="USCA"/>
    <s v="Office Supplies"/>
    <n v="97.82"/>
    <n v="2"/>
    <n v="0"/>
    <n v="45.975399999999993"/>
    <s v="Medium"/>
    <x v="5"/>
  </r>
  <r>
    <n v="666"/>
    <n v="2012"/>
    <n v="3"/>
    <s v="Aimee Bixby"/>
    <d v="2012-03-04T00:00:00"/>
    <d v="2012-03-07T00:00:00"/>
    <x v="2"/>
    <s v="Consumer"/>
    <s v="United States"/>
    <x v="17"/>
    <s v="USCA"/>
    <s v="Office Supplies"/>
    <n v="59.519999999999996"/>
    <n v="3"/>
    <n v="0"/>
    <n v="15.475200000000001"/>
    <s v="Medium"/>
    <x v="5"/>
  </r>
  <r>
    <n v="673"/>
    <n v="2012"/>
    <n v="3"/>
    <s v="Aimee Bixby"/>
    <d v="2012-03-04T00:00:00"/>
    <d v="2012-03-07T00:00:00"/>
    <x v="2"/>
    <s v="Consumer"/>
    <s v="United States"/>
    <x v="17"/>
    <s v="USCA"/>
    <s v="Office Supplies"/>
    <n v="49.632000000000005"/>
    <n v="6"/>
    <n v="0.2"/>
    <n v="16.750799999999998"/>
    <s v="Medium"/>
    <x v="5"/>
  </r>
  <r>
    <n v="699"/>
    <n v="2012"/>
    <n v="3"/>
    <s v="Aimee Bixby"/>
    <d v="2012-03-04T00:00:00"/>
    <d v="2012-03-07T00:00:00"/>
    <x v="2"/>
    <s v="Consumer"/>
    <s v="United States"/>
    <x v="17"/>
    <s v="USCA"/>
    <s v="Office Supplies"/>
    <n v="18.62"/>
    <n v="2"/>
    <n v="0"/>
    <n v="5.399799999999999"/>
    <s v="Medium"/>
    <x v="5"/>
  </r>
  <r>
    <n v="468"/>
    <n v="2012"/>
    <n v="3"/>
    <s v="Scot Coram"/>
    <d v="2012-03-02T00:00:00"/>
    <d v="2012-03-04T00:00:00"/>
    <x v="2"/>
    <s v="Corporate"/>
    <s v="Albania"/>
    <x v="6"/>
    <s v="Europe"/>
    <s v="Technology"/>
    <n v="1619.1000000000004"/>
    <n v="10"/>
    <n v="0"/>
    <n v="258.89999999999998"/>
    <s v="High"/>
    <x v="2"/>
  </r>
  <r>
    <n v="333"/>
    <n v="2015"/>
    <n v="4"/>
    <s v="Bryan Spruell"/>
    <d v="2015-04-30T00:00:00"/>
    <d v="2015-05-04T00:00:00"/>
    <x v="1"/>
    <s v="Home Office"/>
    <s v="Indonesia"/>
    <x v="10"/>
    <s v="Asia Pacific"/>
    <s v="Office Supplies"/>
    <n v="4135.6409999999996"/>
    <n v="10"/>
    <n v="0.17"/>
    <n v="847.04099999999994"/>
    <s v="Medium"/>
    <x v="1"/>
  </r>
  <r>
    <n v="579"/>
    <n v="2015"/>
    <n v="4"/>
    <s v="Charles Crestani"/>
    <d v="2015-04-24T00:00:00"/>
    <d v="2015-04-27T00:00:00"/>
    <x v="2"/>
    <s v="Consumer"/>
    <s v="Germany"/>
    <x v="1"/>
    <s v="Europe"/>
    <s v="Technology"/>
    <n v="2305.2600000000002"/>
    <n v="9"/>
    <n v="0"/>
    <n v="922.05"/>
    <s v="Medium"/>
    <x v="5"/>
  </r>
  <r>
    <n v="313"/>
    <n v="2015"/>
    <n v="4"/>
    <s v="Filia McAdams"/>
    <d v="2015-04-21T00:00:00"/>
    <d v="2015-04-23T00:00:00"/>
    <x v="2"/>
    <s v="Corporate"/>
    <s v="Guatemala"/>
    <x v="11"/>
    <s v="LATAM"/>
    <s v="Technology"/>
    <n v="1058.2792000000002"/>
    <n v="5"/>
    <n v="2E-3"/>
    <n v="-2.1208"/>
    <s v="Critical"/>
    <x v="2"/>
  </r>
  <r>
    <n v="263"/>
    <n v="2015"/>
    <n v="4"/>
    <s v="Helen Andreada"/>
    <d v="2015-04-17T00:00:00"/>
    <d v="2015-04-17T00:00:00"/>
    <x v="3"/>
    <s v="Consumer"/>
    <s v="China"/>
    <x v="2"/>
    <s v="Asia Pacific"/>
    <s v="Technology"/>
    <n v="1275"/>
    <n v="2"/>
    <n v="0"/>
    <n v="140.22"/>
    <s v="Critical"/>
    <x v="6"/>
  </r>
  <r>
    <n v="716"/>
    <n v="2015"/>
    <n v="4"/>
    <s v="Andrew Allen"/>
    <d v="2015-04-17T00:00:00"/>
    <d v="2015-04-20T00:00:00"/>
    <x v="2"/>
    <s v="Consumer"/>
    <s v="Cuba"/>
    <x v="20"/>
    <s v="LATAM"/>
    <s v="Office Supplies"/>
    <n v="1801.6"/>
    <n v="5"/>
    <n v="0"/>
    <n v="180.10000000000002"/>
    <s v="Medium"/>
    <x v="5"/>
  </r>
  <r>
    <n v="208"/>
    <n v="2015"/>
    <n v="4"/>
    <s v="Adam Hart"/>
    <d v="2015-04-16T00:00:00"/>
    <d v="2015-04-19T00:00:00"/>
    <x v="0"/>
    <s v="Corporate"/>
    <s v="United States"/>
    <x v="19"/>
    <s v="USCA"/>
    <s v="Furniture"/>
    <n v="196.45"/>
    <n v="5"/>
    <n v="0"/>
    <n v="70.72199999999998"/>
    <s v="Medium"/>
    <x v="5"/>
  </r>
  <r>
    <n v="369"/>
    <n v="2015"/>
    <n v="4"/>
    <s v="Stewart Visinsky"/>
    <d v="2015-04-16T00:00:00"/>
    <d v="2015-04-18T00:00:00"/>
    <x v="2"/>
    <s v="Consumer"/>
    <s v="Indonesia"/>
    <x v="10"/>
    <s v="Asia Pacific"/>
    <s v="Office Supplies"/>
    <n v="1803.0836999999999"/>
    <n v="11"/>
    <n v="0.17"/>
    <n v="-130.38630000000003"/>
    <s v="High"/>
    <x v="2"/>
  </r>
  <r>
    <n v="538"/>
    <n v="2015"/>
    <n v="4"/>
    <s v="Brad Norvell"/>
    <d v="2015-04-16T00:00:00"/>
    <d v="2015-04-16T00:00:00"/>
    <x v="3"/>
    <s v="Corporate"/>
    <s v="United Kingdom"/>
    <x v="3"/>
    <s v="Europe"/>
    <s v="Furniture"/>
    <n v="996.3"/>
    <n v="5"/>
    <n v="0"/>
    <n v="119.55"/>
    <s v="Critical"/>
    <x v="6"/>
  </r>
  <r>
    <n v="444"/>
    <n v="2015"/>
    <n v="4"/>
    <s v="Maureen Gastineau"/>
    <d v="2015-04-15T00:00:00"/>
    <d v="2015-04-18T00:00:00"/>
    <x v="0"/>
    <s v="Home Office"/>
    <s v="Iran"/>
    <x v="4"/>
    <s v="Asia Pacific"/>
    <s v="Furniture"/>
    <n v="731.34"/>
    <n v="2"/>
    <n v="0"/>
    <n v="80.400000000000006"/>
    <s v="Critical"/>
    <x v="5"/>
  </r>
  <r>
    <n v="457"/>
    <n v="2015"/>
    <n v="4"/>
    <s v="Paul Stevenson"/>
    <d v="2015-04-15T00:00:00"/>
    <d v="2015-04-17T00:00:00"/>
    <x v="0"/>
    <s v="Home Office"/>
    <s v="Colombia"/>
    <x v="7"/>
    <s v="LATAM"/>
    <s v="Office Supplies"/>
    <n v="1792.4000000000003"/>
    <n v="5"/>
    <n v="0"/>
    <n v="304.7"/>
    <s v="Critical"/>
    <x v="2"/>
  </r>
  <r>
    <n v="736"/>
    <n v="2015"/>
    <n v="4"/>
    <s v="Alan Barnes"/>
    <d v="2015-04-15T00:00:00"/>
    <d v="2015-04-18T00:00:00"/>
    <x v="0"/>
    <s v="Consumer"/>
    <s v="United States"/>
    <x v="17"/>
    <s v="USCA"/>
    <s v="Office Supplies"/>
    <n v="89.855999999999995"/>
    <n v="3"/>
    <n v="0.2"/>
    <n v="21.340800000000002"/>
    <s v="Medium"/>
    <x v="5"/>
  </r>
  <r>
    <n v="793"/>
    <n v="2015"/>
    <n v="4"/>
    <s v="Alan Barnes"/>
    <d v="2015-04-15T00:00:00"/>
    <d v="2015-04-18T00:00:00"/>
    <x v="0"/>
    <s v="Consumer"/>
    <s v="United States"/>
    <x v="17"/>
    <s v="USCA"/>
    <s v="Office Supplies"/>
    <n v="14.592000000000002"/>
    <n v="3"/>
    <n v="0.2"/>
    <n v="2.5535999999999985"/>
    <s v="Medium"/>
    <x v="5"/>
  </r>
  <r>
    <n v="797"/>
    <n v="2015"/>
    <n v="4"/>
    <s v="Alan Barnes"/>
    <d v="2015-04-15T00:00:00"/>
    <d v="2015-04-18T00:00:00"/>
    <x v="0"/>
    <s v="Consumer"/>
    <s v="United States"/>
    <x v="17"/>
    <s v="USCA"/>
    <s v="Office Supplies"/>
    <n v="13.872000000000002"/>
    <n v="3"/>
    <n v="0.2"/>
    <n v="5.0286000000000008"/>
    <s v="Medium"/>
    <x v="5"/>
  </r>
  <r>
    <n v="292"/>
    <n v="2015"/>
    <n v="4"/>
    <s v="Jane Waco"/>
    <d v="2015-04-14T00:00:00"/>
    <d v="2015-04-17T00:00:00"/>
    <x v="2"/>
    <s v="Corporate"/>
    <s v="Senegal"/>
    <x v="21"/>
    <s v="Africa"/>
    <s v="Technology"/>
    <n v="3908.88"/>
    <n v="6"/>
    <n v="0"/>
    <n v="1563.48"/>
    <s v="Medium"/>
    <x v="5"/>
  </r>
  <r>
    <n v="731"/>
    <n v="2015"/>
    <n v="4"/>
    <s v="Mitch Webber"/>
    <d v="2015-04-11T00:00:00"/>
    <d v="2015-04-17T00:00:00"/>
    <x v="1"/>
    <s v="Consumer"/>
    <s v="Saudi Arabia"/>
    <x v="12"/>
    <s v="Asia Pacific"/>
    <s v="Technology"/>
    <n v="1302.78"/>
    <n v="2"/>
    <n v="0"/>
    <n v="286.56"/>
    <s v="Low"/>
    <x v="7"/>
  </r>
  <r>
    <n v="158"/>
    <n v="2015"/>
    <n v="4"/>
    <s v="Dario Medina"/>
    <d v="2015-04-09T00:00:00"/>
    <d v="2015-04-13T00:00:00"/>
    <x v="1"/>
    <s v="Corporate"/>
    <s v="Guatemala"/>
    <x v="11"/>
    <s v="LATAM"/>
    <s v="Furniture"/>
    <n v="3117.0879999999997"/>
    <n v="13"/>
    <n v="0.2"/>
    <n v="38.94800000000005"/>
    <s v="High"/>
    <x v="1"/>
  </r>
  <r>
    <n v="350"/>
    <n v="2015"/>
    <n v="4"/>
    <s v="Art Foster"/>
    <d v="2015-04-09T00:00:00"/>
    <d v="2015-04-12T00:00:00"/>
    <x v="0"/>
    <s v="Consumer"/>
    <s v="France"/>
    <x v="1"/>
    <s v="Europe"/>
    <s v="Office Supplies"/>
    <n v="1244.1870000000001"/>
    <n v="7"/>
    <n v="0.1"/>
    <n v="-13.92300000000003"/>
    <s v="Critical"/>
    <x v="5"/>
  </r>
  <r>
    <n v="565"/>
    <n v="2015"/>
    <n v="4"/>
    <s v="Adrian Hane"/>
    <d v="2015-04-09T00:00:00"/>
    <d v="2015-04-13T00:00:00"/>
    <x v="1"/>
    <s v="Home Office"/>
    <s v="United States"/>
    <x v="19"/>
    <s v="USCA"/>
    <s v="Office Supplies"/>
    <n v="195.76"/>
    <n v="4"/>
    <n v="0"/>
    <n v="97.88"/>
    <s v="High"/>
    <x v="1"/>
  </r>
  <r>
    <n v="572"/>
    <n v="2015"/>
    <n v="4"/>
    <s v="Adrian Hane"/>
    <d v="2015-04-09T00:00:00"/>
    <d v="2015-04-13T00:00:00"/>
    <x v="1"/>
    <s v="Home Office"/>
    <s v="United States"/>
    <x v="19"/>
    <s v="USCA"/>
    <s v="Office Supplies"/>
    <n v="244.54999999999998"/>
    <n v="5"/>
    <n v="0"/>
    <n v="114.93849999999998"/>
    <s v="High"/>
    <x v="1"/>
  </r>
  <r>
    <n v="213"/>
    <n v="2015"/>
    <n v="4"/>
    <s v="Adam Hart"/>
    <d v="2015-04-07T00:00:00"/>
    <d v="2015-04-12T00:00:00"/>
    <x v="1"/>
    <s v="Corporate"/>
    <s v="Canada"/>
    <x v="13"/>
    <s v="USCA"/>
    <s v="Office Supplies"/>
    <n v="137.31"/>
    <n v="1"/>
    <n v="0"/>
    <n v="54.900000000000006"/>
    <s v="High"/>
    <x v="3"/>
  </r>
  <r>
    <n v="783"/>
    <n v="2015"/>
    <n v="4"/>
    <s v="Jane Waco"/>
    <d v="2015-04-07T00:00:00"/>
    <d v="2015-04-12T00:00:00"/>
    <x v="1"/>
    <s v="Corporate"/>
    <s v="India"/>
    <x v="4"/>
    <s v="Asia Pacific"/>
    <s v="Technology"/>
    <n v="3271.2"/>
    <n v="5"/>
    <n v="0"/>
    <n v="1341.15"/>
    <s v="High"/>
    <x v="3"/>
  </r>
  <r>
    <n v="176"/>
    <n v="2015"/>
    <n v="4"/>
    <s v="Yoseph Carroll"/>
    <d v="2015-04-03T00:00:00"/>
    <d v="2015-04-05T00:00:00"/>
    <x v="0"/>
    <s v="Corporate"/>
    <s v="United Kingdom"/>
    <x v="3"/>
    <s v="Europe"/>
    <s v="Furniture"/>
    <n v="2291.8140000000003"/>
    <n v="7"/>
    <n v="0.1"/>
    <n v="127.13399999999993"/>
    <s v="High"/>
    <x v="2"/>
  </r>
  <r>
    <n v="323"/>
    <n v="2015"/>
    <n v="4"/>
    <s v="Adam Shillingsburg"/>
    <d v="2015-04-02T00:00:00"/>
    <d v="2015-04-05T00:00:00"/>
    <x v="2"/>
    <s v="Consumer"/>
    <s v="United States"/>
    <x v="9"/>
    <s v="USCA"/>
    <s v="Office Supplies"/>
    <n v="94.199999999999989"/>
    <n v="6"/>
    <n v="0"/>
    <n v="23.550000000000004"/>
    <s v="High"/>
    <x v="5"/>
  </r>
  <r>
    <n v="338"/>
    <n v="2015"/>
    <n v="4"/>
    <s v="Adam Shillingsburg"/>
    <d v="2015-04-02T00:00:00"/>
    <d v="2015-04-05T00:00:00"/>
    <x v="2"/>
    <s v="Consumer"/>
    <s v="United States"/>
    <x v="9"/>
    <s v="USCA"/>
    <s v="Office Supplies"/>
    <n v="28.4"/>
    <n v="5"/>
    <n v="0"/>
    <n v="13.347999999999997"/>
    <s v="High"/>
    <x v="5"/>
  </r>
  <r>
    <n v="600"/>
    <n v="2014"/>
    <n v="4"/>
    <s v="Lindsay Williams"/>
    <d v="2014-04-30T00:00:00"/>
    <d v="2014-05-03T00:00:00"/>
    <x v="0"/>
    <s v="Corporate"/>
    <s v="France"/>
    <x v="1"/>
    <s v="Europe"/>
    <s v="Technology"/>
    <n v="2036.8125000000002"/>
    <n v="9"/>
    <n v="0.15"/>
    <n v="359.30249999999995"/>
    <s v="Medium"/>
    <x v="5"/>
  </r>
  <r>
    <n v="454"/>
    <n v="2014"/>
    <n v="4"/>
    <s v="Jennifer Braxton"/>
    <d v="2014-04-29T00:00:00"/>
    <d v="2014-04-30T00:00:00"/>
    <x v="0"/>
    <s v="Corporate"/>
    <s v="South Africa"/>
    <x v="18"/>
    <s v="Africa"/>
    <s v="Furniture"/>
    <n v="1057.8"/>
    <n v="2"/>
    <n v="0"/>
    <n v="158.64000000000001"/>
    <s v="Critical"/>
    <x v="0"/>
  </r>
  <r>
    <n v="108"/>
    <n v="2014"/>
    <n v="4"/>
    <s v="Adam Bellavance"/>
    <d v="2014-04-26T00:00:00"/>
    <d v="2014-04-28T00:00:00"/>
    <x v="0"/>
    <s v="Home Office"/>
    <s v="Colombia"/>
    <x v="7"/>
    <s v="LATAM"/>
    <s v="Furniture"/>
    <n v="2472.6600000000003"/>
    <n v="9"/>
    <n v="0"/>
    <n v="914.76"/>
    <s v="High"/>
    <x v="2"/>
  </r>
  <r>
    <n v="114"/>
    <n v="2014"/>
    <n v="4"/>
    <s v="Lena Creighton"/>
    <d v="2014-04-18T00:00:00"/>
    <d v="2014-04-19T00:00:00"/>
    <x v="0"/>
    <s v="Consumer"/>
    <s v="Australia"/>
    <x v="0"/>
    <s v="Asia Pacific"/>
    <s v="Technology"/>
    <n v="1601.64"/>
    <n v="5"/>
    <n v="0.1"/>
    <n v="587.18999999999994"/>
    <s v="Critical"/>
    <x v="0"/>
  </r>
  <r>
    <n v="671"/>
    <n v="2014"/>
    <n v="4"/>
    <s v="Alan Hwang"/>
    <d v="2014-04-16T00:00:00"/>
    <d v="2014-04-19T00:00:00"/>
    <x v="0"/>
    <s v="Consumer"/>
    <s v="Brazil"/>
    <x v="7"/>
    <s v="LATAM"/>
    <s v="Office Supplies"/>
    <n v="1403.36"/>
    <n v="4"/>
    <n v="0"/>
    <n v="449.03999999999996"/>
    <s v="High"/>
    <x v="5"/>
  </r>
  <r>
    <n v="422"/>
    <n v="2014"/>
    <n v="4"/>
    <s v="Neil Französisch"/>
    <d v="2014-04-12T00:00:00"/>
    <d v="2014-04-14T00:00:00"/>
    <x v="0"/>
    <s v="Home Office"/>
    <s v="China"/>
    <x v="2"/>
    <s v="Asia Pacific"/>
    <s v="Office Supplies"/>
    <n v="899.55"/>
    <n v="3"/>
    <n v="0"/>
    <n v="323.82"/>
    <s v="Critical"/>
    <x v="2"/>
  </r>
  <r>
    <n v="585"/>
    <n v="2014"/>
    <n v="4"/>
    <s v="Brian Stugart"/>
    <d v="2014-04-05T00:00:00"/>
    <d v="2014-04-08T00:00:00"/>
    <x v="0"/>
    <s v="Consumer"/>
    <s v="France"/>
    <x v="1"/>
    <s v="Europe"/>
    <s v="Technology"/>
    <n v="1622.5649999999996"/>
    <n v="3"/>
    <n v="0.15"/>
    <n v="133.60499999999996"/>
    <s v="Medium"/>
    <x v="5"/>
  </r>
  <r>
    <n v="785"/>
    <n v="2013"/>
    <n v="4"/>
    <s v="Cari MacIntyre"/>
    <d v="2013-04-25T00:00:00"/>
    <d v="2013-04-30T00:00:00"/>
    <x v="1"/>
    <s v="Corporate"/>
    <s v="South Africa"/>
    <x v="18"/>
    <s v="Africa"/>
    <s v="Furniture"/>
    <n v="2182.6800000000003"/>
    <n v="6"/>
    <n v="0"/>
    <n v="327.24"/>
    <s v="Medium"/>
    <x v="3"/>
  </r>
  <r>
    <n v="416"/>
    <n v="2013"/>
    <n v="4"/>
    <s v="David Kendrick"/>
    <d v="2013-04-22T00:00:00"/>
    <d v="2013-04-26T00:00:00"/>
    <x v="1"/>
    <s v="Corporate"/>
    <s v="Germany"/>
    <x v="1"/>
    <s v="Europe"/>
    <s v="Technology"/>
    <n v="4748.4360000000006"/>
    <n v="14"/>
    <n v="0.1"/>
    <n v="844.11599999999976"/>
    <s v="Medium"/>
    <x v="1"/>
  </r>
  <r>
    <n v="12"/>
    <n v="2013"/>
    <n v="4"/>
    <s v="Anthony Jacobs"/>
    <d v="2013-04-19T00:00:00"/>
    <d v="2013-04-22T00:00:00"/>
    <x v="0"/>
    <s v="Corporate"/>
    <s v="Afghanistan"/>
    <x v="4"/>
    <s v="Asia Pacific"/>
    <s v="Furniture"/>
    <n v="4626.1499999999996"/>
    <n v="5"/>
    <n v="0"/>
    <n v="647.54999999999995"/>
    <s v="High"/>
    <x v="5"/>
  </r>
  <r>
    <n v="787"/>
    <n v="2013"/>
    <n v="4"/>
    <s v="Meg O'Connel"/>
    <d v="2013-04-18T00:00:00"/>
    <d v="2013-04-21T00:00:00"/>
    <x v="2"/>
    <s v="Home Office"/>
    <s v="Guatemala"/>
    <x v="11"/>
    <s v="LATAM"/>
    <s v="Technology"/>
    <n v="1479.36"/>
    <n v="12"/>
    <n v="0"/>
    <n v="103.43999999999998"/>
    <s v="Medium"/>
    <x v="5"/>
  </r>
  <r>
    <n v="8"/>
    <n v="2013"/>
    <n v="4"/>
    <s v="Mick Brown"/>
    <d v="2013-04-14T00:00:00"/>
    <d v="2013-04-18T00:00:00"/>
    <x v="1"/>
    <s v="Consumer"/>
    <s v="New Zealand"/>
    <x v="0"/>
    <s v="Asia Pacific"/>
    <s v="Furniture"/>
    <n v="5244.84"/>
    <n v="6"/>
    <n v="0"/>
    <n v="996.4799999999999"/>
    <s v="High"/>
    <x v="1"/>
  </r>
  <r>
    <n v="570"/>
    <n v="2013"/>
    <n v="4"/>
    <s v="Laurel Workman"/>
    <d v="2013-04-12T00:00:00"/>
    <d v="2013-04-14T00:00:00"/>
    <x v="2"/>
    <s v="Corporate"/>
    <s v="India"/>
    <x v="4"/>
    <s v="Asia Pacific"/>
    <s v="Technology"/>
    <n v="723.3"/>
    <n v="2"/>
    <n v="0"/>
    <n v="332.70000000000005"/>
    <s v="Critical"/>
    <x v="2"/>
  </r>
  <r>
    <n v="112"/>
    <n v="2013"/>
    <n v="4"/>
    <s v="Don Miller"/>
    <d v="2013-04-05T00:00:00"/>
    <d v="2013-04-05T00:00:00"/>
    <x v="3"/>
    <s v="Corporate"/>
    <s v="Germany"/>
    <x v="1"/>
    <s v="Europe"/>
    <s v="Technology"/>
    <n v="2875.7700000000004"/>
    <n v="9"/>
    <n v="0.5"/>
    <n v="-1783.0800000000004"/>
    <s v="High"/>
    <x v="6"/>
  </r>
  <r>
    <n v="253"/>
    <n v="2012"/>
    <n v="4"/>
    <s v="Cynthia Voltz"/>
    <d v="2012-04-26T00:00:00"/>
    <d v="2012-04-29T00:00:00"/>
    <x v="0"/>
    <s v="Corporate"/>
    <s v="Lesotho"/>
    <x v="18"/>
    <s v="Africa"/>
    <s v="Technology"/>
    <n v="2544.6000000000004"/>
    <n v="4"/>
    <n v="0"/>
    <n v="814.19999999999993"/>
    <s v="High"/>
    <x v="5"/>
  </r>
  <r>
    <n v="29"/>
    <n v="2012"/>
    <n v="4"/>
    <s v="Aaron Hawkins"/>
    <d v="2012-04-21T00:00:00"/>
    <d v="2012-04-23T00:00:00"/>
    <x v="2"/>
    <s v="Corporate"/>
    <s v="United States"/>
    <x v="17"/>
    <s v="USCA"/>
    <s v="Office Supplies"/>
    <n v="247.84"/>
    <n v="8"/>
    <n v="0"/>
    <n v="121.44159999999999"/>
    <s v="Critical"/>
    <x v="2"/>
  </r>
  <r>
    <n v="57"/>
    <n v="2012"/>
    <n v="4"/>
    <s v="Aaron Hawkins"/>
    <d v="2012-04-21T00:00:00"/>
    <d v="2012-04-23T00:00:00"/>
    <x v="2"/>
    <s v="Corporate"/>
    <s v="United States"/>
    <x v="17"/>
    <s v="USCA"/>
    <s v="Office Supplies"/>
    <n v="9.9120000000000008"/>
    <n v="3"/>
    <n v="0.2"/>
    <n v="3.3452999999999995"/>
    <s v="Critical"/>
    <x v="2"/>
  </r>
  <r>
    <n v="418"/>
    <n v="2012"/>
    <n v="4"/>
    <s v="Penelope Sewall"/>
    <d v="2012-04-15T00:00:00"/>
    <d v="2012-04-16T00:00:00"/>
    <x v="0"/>
    <s v="Home Office"/>
    <s v="China"/>
    <x v="2"/>
    <s v="Asia Pacific"/>
    <s v="Furniture"/>
    <n v="1001.7"/>
    <n v="6"/>
    <n v="0"/>
    <n v="250.38000000000002"/>
    <s v="High"/>
    <x v="0"/>
  </r>
  <r>
    <n v="649"/>
    <n v="2012"/>
    <n v="4"/>
    <s v="Vivek Sundaresam"/>
    <d v="2012-04-07T00:00:00"/>
    <d v="2012-04-12T00:00:00"/>
    <x v="1"/>
    <s v="Consumer"/>
    <s v="Australia"/>
    <x v="0"/>
    <s v="Asia Pacific"/>
    <s v="Office Supplies"/>
    <n v="1894.5360000000001"/>
    <n v="4"/>
    <n v="0.1"/>
    <n v="505.17600000000004"/>
    <s v="High"/>
    <x v="3"/>
  </r>
  <r>
    <n v="336"/>
    <n v="2012"/>
    <n v="4"/>
    <s v="Pauline Chand"/>
    <d v="2012-04-05T00:00:00"/>
    <d v="2012-04-07T00:00:00"/>
    <x v="0"/>
    <s v="Home Office"/>
    <s v="Spain"/>
    <x v="6"/>
    <s v="Europe"/>
    <s v="Office Supplies"/>
    <n v="1523.664"/>
    <n v="8"/>
    <n v="0.1"/>
    <n v="-50.976000000000028"/>
    <s v="High"/>
    <x v="2"/>
  </r>
  <r>
    <n v="368"/>
    <n v="2015"/>
    <n v="5"/>
    <s v="Adrian Barton"/>
    <d v="2015-05-29T00:00:00"/>
    <d v="2015-06-05T00:00:00"/>
    <x v="1"/>
    <s v="Consumer"/>
    <s v="Australia"/>
    <x v="0"/>
    <s v="Asia Pacific"/>
    <s v="Technology"/>
    <n v="1703.0250000000003"/>
    <n v="5"/>
    <n v="0.1"/>
    <n v="737.92500000000007"/>
    <s v="Low"/>
    <x v="4"/>
  </r>
  <r>
    <n v="493"/>
    <n v="2015"/>
    <n v="5"/>
    <s v="Frank Gastineau"/>
    <d v="2015-05-29T00:00:00"/>
    <d v="2015-05-31T00:00:00"/>
    <x v="2"/>
    <s v="Home Office"/>
    <s v="France"/>
    <x v="1"/>
    <s v="Europe"/>
    <s v="Office Supplies"/>
    <n v="1253.07"/>
    <n v="5"/>
    <n v="0.1"/>
    <n v="236.67"/>
    <s v="Critical"/>
    <x v="2"/>
  </r>
  <r>
    <n v="795"/>
    <n v="2015"/>
    <n v="5"/>
    <s v="Delfina Latchford"/>
    <d v="2015-05-29T00:00:00"/>
    <d v="2015-06-01T00:00:00"/>
    <x v="2"/>
    <s v="Consumer"/>
    <s v="United Kingdom"/>
    <x v="3"/>
    <s v="Europe"/>
    <s v="Furniture"/>
    <n v="1399.1129999999998"/>
    <n v="3"/>
    <n v="0.1"/>
    <n v="108.78300000000002"/>
    <s v="Critical"/>
    <x v="5"/>
  </r>
  <r>
    <n v="695"/>
    <n v="2015"/>
    <n v="5"/>
    <s v="Daniel Raglin"/>
    <d v="2015-05-28T00:00:00"/>
    <d v="2015-06-01T00:00:00"/>
    <x v="1"/>
    <s v="Home Office"/>
    <s v="India"/>
    <x v="4"/>
    <s v="Asia Pacific"/>
    <s v="Furniture"/>
    <n v="1394.9999999999995"/>
    <n v="3"/>
    <n v="0"/>
    <n v="237.15000000000003"/>
    <s v="High"/>
    <x v="1"/>
  </r>
  <r>
    <n v="662"/>
    <n v="2015"/>
    <n v="5"/>
    <s v="Laura Armstrong"/>
    <d v="2015-05-24T00:00:00"/>
    <d v="2015-05-29T00:00:00"/>
    <x v="2"/>
    <s v="Corporate"/>
    <s v="China"/>
    <x v="2"/>
    <s v="Asia Pacific"/>
    <s v="Furniture"/>
    <n v="1447.44"/>
    <n v="4"/>
    <n v="0"/>
    <n v="43.32"/>
    <s v="Medium"/>
    <x v="3"/>
  </r>
  <r>
    <n v="215"/>
    <n v="2015"/>
    <n v="5"/>
    <s v="Denise Monton"/>
    <d v="2015-05-22T00:00:00"/>
    <d v="2015-05-25T00:00:00"/>
    <x v="2"/>
    <s v="Corporate"/>
    <s v="India"/>
    <x v="4"/>
    <s v="Asia Pacific"/>
    <s v="Office Supplies"/>
    <n v="1865.9699999999998"/>
    <n v="9"/>
    <n v="0"/>
    <n v="802.17"/>
    <s v="Critical"/>
    <x v="5"/>
  </r>
  <r>
    <n v="233"/>
    <n v="2015"/>
    <n v="5"/>
    <s v="Adam Hart"/>
    <d v="2015-05-20T00:00:00"/>
    <d v="2015-05-25T00:00:00"/>
    <x v="2"/>
    <s v="Corporate"/>
    <s v="United States"/>
    <x v="8"/>
    <s v="USCA"/>
    <s v="Furniture"/>
    <n v="314.35199999999998"/>
    <n v="3"/>
    <n v="0.2"/>
    <n v="-35.36460000000001"/>
    <s v="Medium"/>
    <x v="3"/>
  </r>
  <r>
    <n v="282"/>
    <n v="2015"/>
    <n v="5"/>
    <s v="Adam Hart"/>
    <d v="2015-05-20T00:00:00"/>
    <d v="2015-05-25T00:00:00"/>
    <x v="2"/>
    <s v="Corporate"/>
    <s v="United States"/>
    <x v="8"/>
    <s v="USCA"/>
    <s v="Office Supplies"/>
    <n v="27.888000000000002"/>
    <n v="7"/>
    <n v="0.2"/>
    <n v="10.109400000000001"/>
    <s v="Medium"/>
    <x v="3"/>
  </r>
  <r>
    <n v="435"/>
    <n v="2015"/>
    <n v="5"/>
    <s v="Adrian Barton"/>
    <d v="2015-05-19T00:00:00"/>
    <d v="2015-05-21T00:00:00"/>
    <x v="0"/>
    <s v="Consumer"/>
    <s v="United States"/>
    <x v="19"/>
    <s v="USCA"/>
    <s v="Technology"/>
    <n v="344.70400000000001"/>
    <n v="2"/>
    <n v="0.2"/>
    <n v="38.779199999999989"/>
    <s v="Medium"/>
    <x v="2"/>
  </r>
  <r>
    <n v="453"/>
    <n v="2015"/>
    <n v="5"/>
    <s v="Nat Carroll"/>
    <d v="2015-05-19T00:00:00"/>
    <d v="2015-05-21T00:00:00"/>
    <x v="2"/>
    <s v="Consumer"/>
    <s v="Liberia"/>
    <x v="21"/>
    <s v="Africa"/>
    <s v="Technology"/>
    <n v="1429.4399999999998"/>
    <n v="4"/>
    <n v="0"/>
    <n v="471.59999999999997"/>
    <s v="Critical"/>
    <x v="2"/>
  </r>
  <r>
    <n v="76"/>
    <n v="2015"/>
    <n v="5"/>
    <s v="John Huston"/>
    <d v="2015-05-16T00:00:00"/>
    <d v="2015-05-18T00:00:00"/>
    <x v="2"/>
    <s v="Consumer"/>
    <s v="Australia"/>
    <x v="0"/>
    <s v="Asia Pacific"/>
    <s v="Technology"/>
    <n v="2863.35"/>
    <n v="5"/>
    <n v="0.1"/>
    <n v="858.9"/>
    <s v="Critical"/>
    <x v="2"/>
  </r>
  <r>
    <n v="294"/>
    <n v="2015"/>
    <n v="5"/>
    <s v="Russell D'Ascenzo"/>
    <d v="2015-05-16T00:00:00"/>
    <d v="2015-05-18T00:00:00"/>
    <x v="2"/>
    <s v="Consumer"/>
    <s v="New Zealand"/>
    <x v="0"/>
    <s v="Asia Pacific"/>
    <s v="Office Supplies"/>
    <n v="1900.5839999999998"/>
    <n v="6"/>
    <n v="0.4"/>
    <n v="-348.51600000000008"/>
    <s v="High"/>
    <x v="2"/>
  </r>
  <r>
    <n v="360"/>
    <n v="2015"/>
    <n v="5"/>
    <s v="Valerie Mitchum"/>
    <d v="2015-05-16T00:00:00"/>
    <d v="2015-05-19T00:00:00"/>
    <x v="0"/>
    <s v="Home Office"/>
    <s v="France"/>
    <x v="1"/>
    <s v="Europe"/>
    <s v="Furniture"/>
    <n v="1189.242"/>
    <n v="9"/>
    <n v="0.1"/>
    <n v="250.99199999999999"/>
    <s v="High"/>
    <x v="5"/>
  </r>
  <r>
    <n v="464"/>
    <n v="2015"/>
    <n v="5"/>
    <s v="Adam Hart"/>
    <d v="2015-05-15T00:00:00"/>
    <d v="2015-05-19T00:00:00"/>
    <x v="1"/>
    <s v="Corporate"/>
    <s v="Mexico"/>
    <x v="11"/>
    <s v="LATAM"/>
    <s v="Office Supplies"/>
    <n v="2003.5199999999998"/>
    <n v="6"/>
    <n v="0"/>
    <n v="861.48000000000013"/>
    <s v="High"/>
    <x v="1"/>
  </r>
  <r>
    <n v="497"/>
    <n v="2015"/>
    <n v="5"/>
    <s v="Adrian Barton"/>
    <d v="2015-05-15T00:00:00"/>
    <d v="2015-05-15T00:00:00"/>
    <x v="3"/>
    <s v="Consumer"/>
    <s v="Canada"/>
    <x v="13"/>
    <s v="USCA"/>
    <s v="Office Supplies"/>
    <n v="29.94"/>
    <n v="2"/>
    <n v="0"/>
    <n v="10.74"/>
    <s v="High"/>
    <x v="6"/>
  </r>
  <r>
    <n v="549"/>
    <n v="2015"/>
    <n v="5"/>
    <s v="Adrian Barton"/>
    <d v="2015-05-15T00:00:00"/>
    <d v="2015-05-15T00:00:00"/>
    <x v="3"/>
    <s v="Consumer"/>
    <s v="Canada"/>
    <x v="13"/>
    <s v="USCA"/>
    <s v="Office Supplies"/>
    <n v="34.019999999999996"/>
    <n v="2"/>
    <n v="0"/>
    <n v="14.28"/>
    <s v="High"/>
    <x v="6"/>
  </r>
  <r>
    <n v="510"/>
    <n v="2015"/>
    <n v="5"/>
    <s v="John Murray"/>
    <d v="2015-05-13T00:00:00"/>
    <d v="2015-05-17T00:00:00"/>
    <x v="1"/>
    <s v="Consumer"/>
    <s v="Mexico"/>
    <x v="11"/>
    <s v="LATAM"/>
    <s v="Furniture"/>
    <n v="1715.0559999999998"/>
    <n v="7"/>
    <n v="0.2"/>
    <n v="300.07600000000014"/>
    <s v="High"/>
    <x v="1"/>
  </r>
  <r>
    <n v="478"/>
    <n v="2015"/>
    <n v="5"/>
    <s v="Larry Tron"/>
    <d v="2015-05-09T00:00:00"/>
    <d v="2015-05-15T00:00:00"/>
    <x v="1"/>
    <s v="Consumer"/>
    <s v="India"/>
    <x v="4"/>
    <s v="Asia Pacific"/>
    <s v="Furniture"/>
    <n v="4298.8500000000004"/>
    <n v="5"/>
    <n v="0"/>
    <n v="300.89999999999998"/>
    <s v="Low"/>
    <x v="7"/>
  </r>
  <r>
    <n v="148"/>
    <n v="2015"/>
    <n v="5"/>
    <s v="Adam Bellavance"/>
    <d v="2015-05-08T00:00:00"/>
    <d v="2015-05-13T00:00:00"/>
    <x v="1"/>
    <s v="Home Office"/>
    <s v="United States"/>
    <x v="19"/>
    <s v="USCA"/>
    <s v="Technology"/>
    <n v="79.989999999999995"/>
    <n v="1"/>
    <n v="0"/>
    <n v="28.796399999999998"/>
    <s v="Medium"/>
    <x v="3"/>
  </r>
  <r>
    <n v="762"/>
    <n v="2015"/>
    <n v="5"/>
    <s v="Jennifer Ferguson"/>
    <d v="2015-05-08T00:00:00"/>
    <d v="2015-05-13T00:00:00"/>
    <x v="2"/>
    <s v="Consumer"/>
    <s v="United Kingdom"/>
    <x v="3"/>
    <s v="Europe"/>
    <s v="Technology"/>
    <n v="2518.9500000000003"/>
    <n v="7"/>
    <n v="0"/>
    <n v="1032.57"/>
    <s v="Medium"/>
    <x v="3"/>
  </r>
  <r>
    <n v="798"/>
    <n v="2015"/>
    <n v="5"/>
    <s v="Jay Kimmel"/>
    <d v="2015-05-08T00:00:00"/>
    <d v="2015-05-10T00:00:00"/>
    <x v="2"/>
    <s v="Consumer"/>
    <s v="Paraguay"/>
    <x v="7"/>
    <s v="LATAM"/>
    <s v="Technology"/>
    <n v="820.08000000000015"/>
    <n v="9"/>
    <n v="0"/>
    <n v="98.28"/>
    <s v="Critical"/>
    <x v="2"/>
  </r>
  <r>
    <n v="446"/>
    <n v="2015"/>
    <n v="5"/>
    <s v="Cindy Chapman"/>
    <d v="2015-05-05T00:00:00"/>
    <d v="2015-05-07T00:00:00"/>
    <x v="2"/>
    <s v="Consumer"/>
    <s v="India"/>
    <x v="4"/>
    <s v="Asia Pacific"/>
    <s v="Technology"/>
    <n v="1272.72"/>
    <n v="4"/>
    <n v="0"/>
    <n v="534.48"/>
    <s v="High"/>
    <x v="2"/>
  </r>
  <r>
    <n v="49"/>
    <n v="2015"/>
    <n v="5"/>
    <s v="Scott Williamson"/>
    <d v="2015-05-01T00:00:00"/>
    <d v="2015-05-01T00:00:00"/>
    <x v="3"/>
    <s v="Consumer"/>
    <s v="India"/>
    <x v="4"/>
    <s v="Asia Pacific"/>
    <s v="Technology"/>
    <n v="2174.13"/>
    <n v="7"/>
    <n v="0"/>
    <n v="500.00999999999993"/>
    <s v="Critical"/>
    <x v="6"/>
  </r>
  <r>
    <n v="524"/>
    <n v="2015"/>
    <n v="5"/>
    <s v="Scott Williamson"/>
    <d v="2015-05-01T00:00:00"/>
    <d v="2015-05-01T00:00:00"/>
    <x v="3"/>
    <s v="Consumer"/>
    <s v="India"/>
    <x v="4"/>
    <s v="Asia Pacific"/>
    <s v="Furniture"/>
    <n v="723.3"/>
    <n v="5"/>
    <n v="0"/>
    <n v="122.85"/>
    <s v="Critical"/>
    <x v="6"/>
  </r>
  <r>
    <n v="120"/>
    <n v="2014"/>
    <n v="5"/>
    <s v="Vivek Sundaresam"/>
    <d v="2014-05-31T00:00:00"/>
    <d v="2014-06-02T00:00:00"/>
    <x v="0"/>
    <s v="Consumer"/>
    <s v="China"/>
    <x v="2"/>
    <s v="Asia Pacific"/>
    <s v="Furniture"/>
    <n v="1455.1200000000001"/>
    <n v="4"/>
    <n v="0"/>
    <n v="116.39999999999999"/>
    <s v="Critical"/>
    <x v="2"/>
  </r>
  <r>
    <n v="698"/>
    <n v="2014"/>
    <n v="5"/>
    <s v="Vivek Grady"/>
    <d v="2014-05-31T00:00:00"/>
    <d v="2014-06-05T00:00:00"/>
    <x v="1"/>
    <s v="Corporate"/>
    <s v="China"/>
    <x v="2"/>
    <s v="Asia Pacific"/>
    <s v="Furniture"/>
    <n v="2436.672"/>
    <n v="4"/>
    <n v="0.3"/>
    <n v="-487.36800000000005"/>
    <s v="High"/>
    <x v="3"/>
  </r>
  <r>
    <n v="298"/>
    <n v="2014"/>
    <n v="5"/>
    <s v="Charles Sheldon"/>
    <d v="2014-05-29T00:00:00"/>
    <d v="2014-06-01T00:00:00"/>
    <x v="2"/>
    <s v="Corporate"/>
    <s v="Thailand"/>
    <x v="10"/>
    <s v="Asia Pacific"/>
    <s v="Technology"/>
    <n v="3181.7718"/>
    <n v="6"/>
    <n v="0.17"/>
    <n v="344.97179999999969"/>
    <s v="Medium"/>
    <x v="5"/>
  </r>
  <r>
    <n v="552"/>
    <n v="2014"/>
    <n v="5"/>
    <s v="Maribeth Schnelling"/>
    <d v="2014-05-21T00:00:00"/>
    <d v="2014-05-23T00:00:00"/>
    <x v="2"/>
    <s v="Consumer"/>
    <s v="El Salvador"/>
    <x v="11"/>
    <s v="LATAM"/>
    <s v="Technology"/>
    <n v="2544.2399999999998"/>
    <n v="6"/>
    <n v="0"/>
    <n v="992.15999999999985"/>
    <s v="High"/>
    <x v="2"/>
  </r>
  <r>
    <n v="737"/>
    <n v="2014"/>
    <n v="5"/>
    <s v="Tamara Willingham"/>
    <d v="2014-05-21T00:00:00"/>
    <d v="2014-05-25T00:00:00"/>
    <x v="1"/>
    <s v="Home Office"/>
    <s v="China"/>
    <x v="2"/>
    <s v="Asia Pacific"/>
    <s v="Technology"/>
    <n v="2018.88"/>
    <n v="12"/>
    <n v="0"/>
    <n v="928.44"/>
    <s v="Medium"/>
    <x v="1"/>
  </r>
  <r>
    <n v="117"/>
    <n v="2014"/>
    <n v="5"/>
    <s v="Erin Mull"/>
    <d v="2014-05-16T00:00:00"/>
    <d v="2014-05-20T00:00:00"/>
    <x v="2"/>
    <s v="Consumer"/>
    <s v="Germany"/>
    <x v="1"/>
    <s v="Europe"/>
    <s v="Technology"/>
    <n v="1900.95"/>
    <n v="5"/>
    <n v="0"/>
    <n v="589.20000000000005"/>
    <s v="High"/>
    <x v="1"/>
  </r>
  <r>
    <n v="384"/>
    <n v="2014"/>
    <n v="5"/>
    <s v="Erin Mull"/>
    <d v="2014-05-16T00:00:00"/>
    <d v="2014-05-20T00:00:00"/>
    <x v="2"/>
    <s v="Consumer"/>
    <s v="Germany"/>
    <x v="1"/>
    <s v="Europe"/>
    <s v="Technology"/>
    <n v="2605.92"/>
    <n v="4"/>
    <n v="0"/>
    <n v="1042.32"/>
    <s v="High"/>
    <x v="1"/>
  </r>
  <r>
    <n v="617"/>
    <n v="2014"/>
    <n v="5"/>
    <s v="Cari MacIntyre"/>
    <d v="2014-05-14T00:00:00"/>
    <d v="2014-05-16T00:00:00"/>
    <x v="2"/>
    <s v="Corporate"/>
    <s v="France"/>
    <x v="1"/>
    <s v="Europe"/>
    <s v="Technology"/>
    <n v="2910.1875000000005"/>
    <n v="11"/>
    <n v="0.15"/>
    <n v="-68.722500000000139"/>
    <s v="High"/>
    <x v="2"/>
  </r>
  <r>
    <n v="413"/>
    <n v="2014"/>
    <n v="5"/>
    <s v="Robert Waldorf"/>
    <d v="2014-05-04T00:00:00"/>
    <d v="2014-05-06T00:00:00"/>
    <x v="0"/>
    <s v="Consumer"/>
    <s v="China"/>
    <x v="2"/>
    <s v="Asia Pacific"/>
    <s v="Technology"/>
    <n v="1266.3600000000001"/>
    <n v="4"/>
    <n v="0"/>
    <n v="265.92"/>
    <s v="High"/>
    <x v="2"/>
  </r>
  <r>
    <n v="622"/>
    <n v="2014"/>
    <n v="5"/>
    <s v="Cindy Schnelling"/>
    <d v="2014-05-04T00:00:00"/>
    <d v="2014-05-08T00:00:00"/>
    <x v="1"/>
    <s v="Corporate"/>
    <s v="Mexico"/>
    <x v="11"/>
    <s v="LATAM"/>
    <s v="Furniture"/>
    <n v="1731.0719999999997"/>
    <n v="7"/>
    <n v="0.2"/>
    <n v="-238.02799999999996"/>
    <s v="High"/>
    <x v="1"/>
  </r>
  <r>
    <n v="345"/>
    <n v="2014"/>
    <n v="5"/>
    <s v="Adam Shillingsburg"/>
    <d v="2014-05-03T00:00:00"/>
    <d v="2014-05-07T00:00:00"/>
    <x v="1"/>
    <s v="Consumer"/>
    <s v="United States"/>
    <x v="9"/>
    <s v="USCA"/>
    <s v="Office Supplies"/>
    <n v="18.936"/>
    <n v="3"/>
    <n v="0.2"/>
    <n v="-3.787200000000003"/>
    <s v="Medium"/>
    <x v="1"/>
  </r>
  <r>
    <n v="353"/>
    <n v="2014"/>
    <n v="5"/>
    <s v="Adam Shillingsburg"/>
    <d v="2014-05-03T00:00:00"/>
    <d v="2014-05-07T00:00:00"/>
    <x v="1"/>
    <s v="Consumer"/>
    <s v="United States"/>
    <x v="9"/>
    <s v="USCA"/>
    <s v="Office Supplies"/>
    <n v="12.672000000000001"/>
    <n v="3"/>
    <n v="0.2"/>
    <n v="-3.1680000000000001"/>
    <s v="Medium"/>
    <x v="1"/>
  </r>
  <r>
    <n v="358"/>
    <n v="2014"/>
    <n v="5"/>
    <s v="Adam Shillingsburg"/>
    <d v="2014-05-03T00:00:00"/>
    <d v="2014-05-07T00:00:00"/>
    <x v="1"/>
    <s v="Consumer"/>
    <s v="United States"/>
    <x v="9"/>
    <s v="USCA"/>
    <s v="Office Supplies"/>
    <n v="5.04"/>
    <n v="2"/>
    <n v="0.2"/>
    <n v="1.764"/>
    <s v="Medium"/>
    <x v="1"/>
  </r>
  <r>
    <n v="189"/>
    <n v="2014"/>
    <n v="5"/>
    <s v="Joy Smith"/>
    <d v="2014-05-01T00:00:00"/>
    <d v="2014-05-04T00:00:00"/>
    <x v="2"/>
    <s v="Consumer"/>
    <s v="Indonesia"/>
    <x v="10"/>
    <s v="Asia Pacific"/>
    <s v="Furniture"/>
    <n v="1242.585"/>
    <n v="5"/>
    <n v="0.47000000000000003"/>
    <n v="-140.71500000000015"/>
    <s v="Critical"/>
    <x v="5"/>
  </r>
  <r>
    <n v="56"/>
    <n v="2013"/>
    <n v="5"/>
    <s v="Sheri Gordon"/>
    <d v="2013-05-30T00:00:00"/>
    <d v="2013-05-31T00:00:00"/>
    <x v="0"/>
    <s v="Consumer"/>
    <s v="India"/>
    <x v="4"/>
    <s v="Asia Pacific"/>
    <s v="Technology"/>
    <n v="1526.52"/>
    <n v="4"/>
    <n v="0"/>
    <n v="732.72"/>
    <s v="Critical"/>
    <x v="0"/>
  </r>
  <r>
    <n v="728"/>
    <n v="2013"/>
    <n v="5"/>
    <s v="Richard Bierner"/>
    <d v="2013-05-30T00:00:00"/>
    <d v="2013-06-02T00:00:00"/>
    <x v="0"/>
    <s v="Consumer"/>
    <s v="Lithuania"/>
    <x v="3"/>
    <s v="Europe"/>
    <s v="Technology"/>
    <n v="1172.6640000000002"/>
    <n v="6"/>
    <n v="0.7"/>
    <n v="-1172.7359999999999"/>
    <s v="High"/>
    <x v="5"/>
  </r>
  <r>
    <n v="387"/>
    <n v="2013"/>
    <n v="5"/>
    <s v="Chloris Kastensmidt"/>
    <d v="2013-05-28T00:00:00"/>
    <d v="2013-05-31T00:00:00"/>
    <x v="0"/>
    <s v="Consumer"/>
    <s v="Italy"/>
    <x v="6"/>
    <s v="Europe"/>
    <s v="Technology"/>
    <n v="1513.56"/>
    <n v="4"/>
    <n v="0"/>
    <n v="741.59999999999991"/>
    <s v="Critical"/>
    <x v="5"/>
  </r>
  <r>
    <n v="452"/>
    <n v="2013"/>
    <n v="5"/>
    <s v="Sara Luxemburg"/>
    <d v="2013-05-28T00:00:00"/>
    <d v="2013-05-29T00:00:00"/>
    <x v="0"/>
    <s v="Home Office"/>
    <s v="Mexico"/>
    <x v="11"/>
    <s v="LATAM"/>
    <s v="Furniture"/>
    <n v="585.45600000000002"/>
    <n v="3"/>
    <n v="0.2"/>
    <n v="-2.4000000000000909E-2"/>
    <s v="Critical"/>
    <x v="0"/>
  </r>
  <r>
    <n v="58"/>
    <n v="2013"/>
    <n v="5"/>
    <s v="Guy Phonely"/>
    <d v="2013-05-25T00:00:00"/>
    <d v="2013-05-28T00:00:00"/>
    <x v="2"/>
    <s v="Corporate"/>
    <s v="India"/>
    <x v="4"/>
    <s v="Asia Pacific"/>
    <s v="Furniture"/>
    <n v="1745.34"/>
    <n v="2"/>
    <n v="0"/>
    <n v="226.86"/>
    <s v="Critical"/>
    <x v="5"/>
  </r>
  <r>
    <n v="91"/>
    <n v="2013"/>
    <n v="5"/>
    <s v="Guy Phonely"/>
    <d v="2013-05-25T00:00:00"/>
    <d v="2013-05-28T00:00:00"/>
    <x v="2"/>
    <s v="Corporate"/>
    <s v="India"/>
    <x v="4"/>
    <s v="Asia Pacific"/>
    <s v="Technology"/>
    <n v="1916.7300000000002"/>
    <n v="3"/>
    <n v="0"/>
    <n v="498.32999999999993"/>
    <s v="Critical"/>
    <x v="5"/>
  </r>
  <r>
    <n v="611"/>
    <n v="2013"/>
    <n v="5"/>
    <s v="Daniel Lacy"/>
    <d v="2013-05-24T00:00:00"/>
    <d v="2013-05-28T00:00:00"/>
    <x v="1"/>
    <s v="Consumer"/>
    <s v="Australia"/>
    <x v="0"/>
    <s v="Asia Pacific"/>
    <s v="Technology"/>
    <n v="1641.087"/>
    <n v="7"/>
    <n v="0.1"/>
    <n v="473.90699999999998"/>
    <s v="High"/>
    <x v="1"/>
  </r>
  <r>
    <n v="769"/>
    <n v="2013"/>
    <n v="5"/>
    <s v="Art Ferguson"/>
    <d v="2013-05-24T00:00:00"/>
    <d v="2013-05-26T00:00:00"/>
    <x v="2"/>
    <s v="Consumer"/>
    <s v="Brazil"/>
    <x v="7"/>
    <s v="LATAM"/>
    <s v="Technology"/>
    <n v="856.92000000000007"/>
    <n v="2"/>
    <n v="0"/>
    <n v="222.76"/>
    <s v="Critical"/>
    <x v="2"/>
  </r>
  <r>
    <n v="290"/>
    <n v="2013"/>
    <n v="5"/>
    <s v="Sarah Foster"/>
    <d v="2013-05-23T00:00:00"/>
    <d v="2013-05-26T00:00:00"/>
    <x v="0"/>
    <s v="Consumer"/>
    <s v="Turkey"/>
    <x v="12"/>
    <s v="Asia Pacific"/>
    <s v="Technology"/>
    <n v="934.24800000000005"/>
    <n v="14"/>
    <n v="0.6"/>
    <n v="-1331.6519999999998"/>
    <s v="High"/>
    <x v="5"/>
  </r>
  <r>
    <n v="484"/>
    <n v="2013"/>
    <n v="5"/>
    <s v="Peter McVee"/>
    <d v="2013-05-23T00:00:00"/>
    <d v="2013-05-23T00:00:00"/>
    <x v="3"/>
    <s v="Home Office"/>
    <s v="Australia"/>
    <x v="0"/>
    <s v="Asia Pacific"/>
    <s v="Furniture"/>
    <n v="660.69"/>
    <n v="5"/>
    <n v="0.1"/>
    <n v="44.04000000000002"/>
    <s v="Critical"/>
    <x v="6"/>
  </r>
  <r>
    <n v="599"/>
    <n v="2013"/>
    <n v="5"/>
    <s v="Deirdre Greer"/>
    <d v="2013-05-23T00:00:00"/>
    <d v="2013-05-25T00:00:00"/>
    <x v="0"/>
    <s v="Corporate"/>
    <s v="Mexico"/>
    <x v="11"/>
    <s v="LATAM"/>
    <s v="Office Supplies"/>
    <n v="935.5"/>
    <n v="5"/>
    <n v="0"/>
    <n v="168.3"/>
    <s v="Medium"/>
    <x v="2"/>
  </r>
  <r>
    <n v="636"/>
    <n v="2013"/>
    <n v="5"/>
    <s v="Pauline Chand"/>
    <d v="2013-05-22T00:00:00"/>
    <d v="2013-05-25T00:00:00"/>
    <x v="2"/>
    <s v="Home Office"/>
    <s v="Malaysia"/>
    <x v="10"/>
    <s v="Asia Pacific"/>
    <s v="Technology"/>
    <n v="1031.3999999999999"/>
    <n v="4"/>
    <n v="0"/>
    <n v="185.64000000000001"/>
    <s v="High"/>
    <x v="5"/>
  </r>
  <r>
    <n v="480"/>
    <n v="2013"/>
    <n v="5"/>
    <s v="Benjamin Patterson"/>
    <d v="2013-05-17T00:00:00"/>
    <d v="2013-05-21T00:00:00"/>
    <x v="1"/>
    <s v="Consumer"/>
    <s v="Spain"/>
    <x v="6"/>
    <s v="Europe"/>
    <s v="Office Supplies"/>
    <n v="2080.3199999999997"/>
    <n v="4"/>
    <n v="0"/>
    <n v="561.59999999999991"/>
    <s v="High"/>
    <x v="1"/>
  </r>
  <r>
    <n v="459"/>
    <n v="2013"/>
    <n v="5"/>
    <s v="Sheri Gordon"/>
    <d v="2013-05-11T00:00:00"/>
    <d v="2013-05-13T00:00:00"/>
    <x v="2"/>
    <s v="Consumer"/>
    <s v="Georgia"/>
    <x v="12"/>
    <s v="Asia Pacific"/>
    <s v="Technology"/>
    <n v="1900.44"/>
    <n v="6"/>
    <n v="0"/>
    <n v="417.96"/>
    <s v="High"/>
    <x v="2"/>
  </r>
  <r>
    <n v="514"/>
    <n v="2013"/>
    <n v="5"/>
    <s v="Bart Watters"/>
    <d v="2013-05-10T00:00:00"/>
    <d v="2013-05-12T00:00:00"/>
    <x v="0"/>
    <s v="Corporate"/>
    <s v="India"/>
    <x v="4"/>
    <s v="Asia Pacific"/>
    <s v="Technology"/>
    <n v="1607.7600000000002"/>
    <n v="6"/>
    <n v="0"/>
    <n v="482.22"/>
    <s v="High"/>
    <x v="2"/>
  </r>
  <r>
    <n v="759"/>
    <n v="2013"/>
    <n v="5"/>
    <s v="Alan Barnes"/>
    <d v="2013-05-10T00:00:00"/>
    <d v="2013-05-15T00:00:00"/>
    <x v="1"/>
    <s v="Consumer"/>
    <s v="United States"/>
    <x v="19"/>
    <s v="USCA"/>
    <s v="Technology"/>
    <n v="46.688000000000002"/>
    <n v="4"/>
    <n v="0.2"/>
    <n v="-2.9180000000000028"/>
    <s v="Medium"/>
    <x v="3"/>
  </r>
  <r>
    <n v="651"/>
    <n v="2013"/>
    <n v="5"/>
    <s v="Adrian Shami"/>
    <d v="2013-05-09T00:00:00"/>
    <d v="2013-05-13T00:00:00"/>
    <x v="1"/>
    <s v="Home Office"/>
    <s v="Canada"/>
    <x v="13"/>
    <s v="USCA"/>
    <s v="Office Supplies"/>
    <n v="187.01999999999998"/>
    <n v="6"/>
    <n v="0"/>
    <n v="26.099999999999998"/>
    <s v="Medium"/>
    <x v="1"/>
  </r>
  <r>
    <n v="96"/>
    <n v="2013"/>
    <n v="5"/>
    <s v="Noah Childs"/>
    <d v="2013-05-07T00:00:00"/>
    <d v="2013-05-07T00:00:00"/>
    <x v="3"/>
    <s v="Corporate"/>
    <s v="Australia"/>
    <x v="0"/>
    <s v="Asia Pacific"/>
    <s v="Furniture"/>
    <n v="1847.5199999999998"/>
    <n v="2"/>
    <n v="0"/>
    <n v="738.96"/>
    <s v="High"/>
    <x v="6"/>
  </r>
  <r>
    <n v="562"/>
    <n v="2013"/>
    <n v="5"/>
    <s v="Becky Castell"/>
    <d v="2013-05-07T00:00:00"/>
    <d v="2013-05-10T00:00:00"/>
    <x v="0"/>
    <s v="Home Office"/>
    <s v="New Zealand"/>
    <x v="0"/>
    <s v="Asia Pacific"/>
    <s v="Technology"/>
    <n v="1917.3600000000001"/>
    <n v="6"/>
    <n v="0"/>
    <n v="747.72"/>
    <s v="Medium"/>
    <x v="5"/>
  </r>
  <r>
    <n v="461"/>
    <n v="2013"/>
    <n v="5"/>
    <s v="Nick Zandusky"/>
    <d v="2013-05-04T00:00:00"/>
    <d v="2013-05-06T00:00:00"/>
    <x v="2"/>
    <s v="Home Office"/>
    <s v="India"/>
    <x v="4"/>
    <s v="Asia Pacific"/>
    <s v="Technology"/>
    <n v="2372.2199999999998"/>
    <n v="9"/>
    <n v="0"/>
    <n v="0"/>
    <s v="High"/>
    <x v="2"/>
  </r>
  <r>
    <n v="545"/>
    <n v="2013"/>
    <n v="5"/>
    <s v="Arthur Gainer"/>
    <d v="2013-05-04T00:00:00"/>
    <d v="2013-05-09T00:00:00"/>
    <x v="1"/>
    <s v="Consumer"/>
    <s v="Mexico"/>
    <x v="11"/>
    <s v="LATAM"/>
    <s v="Office Supplies"/>
    <n v="3242.88"/>
    <n v="9"/>
    <n v="0"/>
    <n v="324.18"/>
    <s v="Medium"/>
    <x v="3"/>
  </r>
  <r>
    <n v="183"/>
    <n v="2012"/>
    <n v="5"/>
    <s v="Toby Carlisle"/>
    <d v="2012-05-29T00:00:00"/>
    <d v="2012-06-01T00:00:00"/>
    <x v="0"/>
    <s v="Consumer"/>
    <s v="France"/>
    <x v="1"/>
    <s v="Europe"/>
    <s v="Furniture"/>
    <n v="2228.6354999999999"/>
    <n v="7"/>
    <n v="0.35"/>
    <n v="-754.41449999999975"/>
    <s v="Critical"/>
    <x v="5"/>
  </r>
  <r>
    <n v="115"/>
    <n v="2012"/>
    <n v="5"/>
    <s v="Rose O'Brian"/>
    <d v="2012-05-23T00:00:00"/>
    <d v="2012-05-25T00:00:00"/>
    <x v="2"/>
    <s v="Consumer"/>
    <s v="China"/>
    <x v="2"/>
    <s v="Asia Pacific"/>
    <s v="Office Supplies"/>
    <n v="3670.7999999999997"/>
    <n v="7"/>
    <n v="0"/>
    <n v="367.08"/>
    <s v="High"/>
    <x v="2"/>
  </r>
  <r>
    <n v="758"/>
    <n v="2012"/>
    <n v="5"/>
    <s v="Kunst Miller"/>
    <d v="2012-05-22T00:00:00"/>
    <d v="2012-05-22T00:00:00"/>
    <x v="3"/>
    <s v="Consumer"/>
    <s v="Malaysia"/>
    <x v="10"/>
    <s v="Asia Pacific"/>
    <s v="Technology"/>
    <n v="1120.77"/>
    <n v="9"/>
    <n v="0"/>
    <n v="55.889999999999993"/>
    <s v="High"/>
    <x v="6"/>
  </r>
  <r>
    <n v="243"/>
    <n v="2012"/>
    <n v="5"/>
    <s v="Emily Phan"/>
    <d v="2012-05-20T00:00:00"/>
    <d v="2012-05-24T00:00:00"/>
    <x v="2"/>
    <s v="Consumer"/>
    <s v="Indonesia"/>
    <x v="10"/>
    <s v="Asia Pacific"/>
    <s v="Furniture"/>
    <n v="2539.8764999999994"/>
    <n v="7"/>
    <n v="7.0000000000000007E-2"/>
    <n v="709.93649999999991"/>
    <s v="High"/>
    <x v="1"/>
  </r>
  <r>
    <n v="177"/>
    <n v="2012"/>
    <n v="5"/>
    <s v="Jill Matthias"/>
    <d v="2012-05-16T00:00:00"/>
    <d v="2012-05-19T00:00:00"/>
    <x v="2"/>
    <s v="Consumer"/>
    <s v="Mexico"/>
    <x v="11"/>
    <s v="LATAM"/>
    <s v="Technology"/>
    <n v="2124.5000000000005"/>
    <n v="5"/>
    <n v="0"/>
    <n v="488.6"/>
    <s v="High"/>
    <x v="5"/>
  </r>
  <r>
    <n v="37"/>
    <n v="2012"/>
    <n v="5"/>
    <s v="Aaron Hawkins"/>
    <d v="2012-05-12T00:00:00"/>
    <d v="2012-05-18T00:00:00"/>
    <x v="1"/>
    <s v="Corporate"/>
    <s v="United States"/>
    <x v="19"/>
    <s v="USCA"/>
    <s v="Furniture"/>
    <n v="279.45600000000002"/>
    <n v="6"/>
    <n v="0.2"/>
    <n v="20.959199999999996"/>
    <s v="Medium"/>
    <x v="7"/>
  </r>
  <r>
    <n v="60"/>
    <n v="2012"/>
    <n v="5"/>
    <s v="Aaron Hawkins"/>
    <d v="2012-05-12T00:00:00"/>
    <d v="2012-05-18T00:00:00"/>
    <x v="1"/>
    <s v="Corporate"/>
    <s v="United States"/>
    <x v="19"/>
    <s v="USCA"/>
    <s v="Office Supplies"/>
    <n v="8"/>
    <n v="2"/>
    <n v="0"/>
    <n v="3.84"/>
    <s v="Medium"/>
    <x v="7"/>
  </r>
  <r>
    <n v="150"/>
    <n v="2012"/>
    <n v="5"/>
    <s v="Noah Childs"/>
    <d v="2012-05-12T00:00:00"/>
    <d v="2012-05-16T00:00:00"/>
    <x v="1"/>
    <s v="Corporate"/>
    <s v="Bangladesh"/>
    <x v="4"/>
    <s v="Asia Pacific"/>
    <s v="Technology"/>
    <n v="3078.7200000000007"/>
    <n v="12"/>
    <n v="0"/>
    <n v="523.07999999999993"/>
    <s v="High"/>
    <x v="1"/>
  </r>
  <r>
    <n v="580"/>
    <n v="2012"/>
    <n v="5"/>
    <s v="Xylona Preis"/>
    <d v="2012-05-03T00:00:00"/>
    <d v="2012-05-07T00:00:00"/>
    <x v="1"/>
    <s v="Consumer"/>
    <s v="El Salvador"/>
    <x v="11"/>
    <s v="LATAM"/>
    <s v="Furniture"/>
    <n v="2833.7599999999998"/>
    <n v="10"/>
    <n v="0.2"/>
    <n v="35.359999999999857"/>
    <s v="High"/>
    <x v="1"/>
  </r>
  <r>
    <n v="23"/>
    <n v="2012"/>
    <n v="5"/>
    <s v="Jason Klamczynski"/>
    <d v="2012-05-01T00:00:00"/>
    <d v="2012-05-02T00:00:00"/>
    <x v="0"/>
    <s v="Corporate"/>
    <s v="China"/>
    <x v="2"/>
    <s v="Asia Pacific"/>
    <s v="Furniture"/>
    <n v="2753.9999999999991"/>
    <n v="6"/>
    <n v="0"/>
    <n v="358.02"/>
    <s v="Critical"/>
    <x v="0"/>
  </r>
  <r>
    <n v="397"/>
    <n v="2015"/>
    <n v="6"/>
    <s v="Jane Waco"/>
    <d v="2015-06-28T00:00:00"/>
    <d v="2015-06-28T00:00:00"/>
    <x v="3"/>
    <s v="Corporate"/>
    <s v="Mozambique"/>
    <x v="5"/>
    <s v="Africa"/>
    <s v="Office Supplies"/>
    <n v="856.8"/>
    <n v="14"/>
    <n v="0"/>
    <n v="265.44"/>
    <s v="Critical"/>
    <x v="6"/>
  </r>
  <r>
    <n v="365"/>
    <n v="2015"/>
    <n v="6"/>
    <s v="Chad Cunningham"/>
    <d v="2015-06-27T00:00:00"/>
    <d v="2015-06-27T00:00:00"/>
    <x v="3"/>
    <s v="Home Office"/>
    <s v="France"/>
    <x v="1"/>
    <s v="Europe"/>
    <s v="Technology"/>
    <n v="815.94900000000007"/>
    <n v="3"/>
    <n v="0.15"/>
    <n v="287.91899999999998"/>
    <s v="Critical"/>
    <x v="6"/>
  </r>
  <r>
    <n v="554"/>
    <n v="2015"/>
    <n v="6"/>
    <s v="Duane Huffman"/>
    <d v="2015-06-27T00:00:00"/>
    <d v="2015-06-28T00:00:00"/>
    <x v="0"/>
    <s v="Home Office"/>
    <s v="United Kingdom"/>
    <x v="3"/>
    <s v="Europe"/>
    <s v="Furniture"/>
    <n v="1314.45"/>
    <n v="3"/>
    <n v="0"/>
    <n v="341.73"/>
    <s v="Medium"/>
    <x v="0"/>
  </r>
  <r>
    <n v="628"/>
    <n v="2015"/>
    <n v="6"/>
    <s v="Sarah Jordon"/>
    <d v="2015-06-27T00:00:00"/>
    <d v="2015-06-27T00:00:00"/>
    <x v="3"/>
    <s v="Consumer"/>
    <s v="China"/>
    <x v="2"/>
    <s v="Asia Pacific"/>
    <s v="Technology"/>
    <n v="1446.6"/>
    <n v="4"/>
    <n v="0"/>
    <n v="665.40000000000009"/>
    <s v="High"/>
    <x v="6"/>
  </r>
  <r>
    <n v="335"/>
    <n v="2015"/>
    <n v="6"/>
    <s v="Maria Bertelson"/>
    <d v="2015-06-24T00:00:00"/>
    <d v="2015-06-28T00:00:00"/>
    <x v="1"/>
    <s v="Consumer"/>
    <s v="Australia"/>
    <x v="0"/>
    <s v="Asia Pacific"/>
    <s v="Furniture"/>
    <n v="5486.67"/>
    <n v="14"/>
    <n v="0.1"/>
    <n v="2316.5099999999998"/>
    <s v="Medium"/>
    <x v="1"/>
  </r>
  <r>
    <n v="410"/>
    <n v="2015"/>
    <n v="6"/>
    <s v="Sarah Jordon"/>
    <d v="2015-06-24T00:00:00"/>
    <d v="2015-06-26T00:00:00"/>
    <x v="2"/>
    <s v="Consumer"/>
    <s v="Mexico"/>
    <x v="11"/>
    <s v="LATAM"/>
    <s v="Technology"/>
    <n v="3045.8399999999997"/>
    <n v="7"/>
    <n v="0"/>
    <n v="1035.5800000000002"/>
    <s v="High"/>
    <x v="2"/>
  </r>
  <r>
    <n v="761"/>
    <n v="2015"/>
    <n v="6"/>
    <s v="Michelle Tran"/>
    <d v="2015-06-21T00:00:00"/>
    <d v="2015-06-22T00:00:00"/>
    <x v="0"/>
    <s v="Home Office"/>
    <s v="France"/>
    <x v="1"/>
    <s v="Europe"/>
    <s v="Furniture"/>
    <n v="656.85599999999999"/>
    <n v="2"/>
    <n v="0.1"/>
    <n v="94.835999999999984"/>
    <s v="Critical"/>
    <x v="0"/>
  </r>
  <r>
    <n v="319"/>
    <n v="2015"/>
    <n v="6"/>
    <s v="Keith Dawkins"/>
    <d v="2015-06-20T00:00:00"/>
    <d v="2015-06-26T00:00:00"/>
    <x v="1"/>
    <s v="Corporate"/>
    <s v="China"/>
    <x v="2"/>
    <s v="Asia Pacific"/>
    <s v="Furniture"/>
    <n v="2063.4"/>
    <n v="5"/>
    <n v="0"/>
    <n v="123.75"/>
    <s v="Low"/>
    <x v="7"/>
  </r>
  <r>
    <n v="735"/>
    <n v="2015"/>
    <n v="6"/>
    <s v="Tiffany House"/>
    <d v="2015-06-20T00:00:00"/>
    <d v="2015-06-23T00:00:00"/>
    <x v="2"/>
    <s v="Corporate"/>
    <s v="Australia"/>
    <x v="0"/>
    <s v="Asia Pacific"/>
    <s v="Technology"/>
    <n v="1596.5099999999998"/>
    <n v="6"/>
    <n v="0.1"/>
    <n v="-53.370000000000005"/>
    <s v="Medium"/>
    <x v="5"/>
  </r>
  <r>
    <n v="678"/>
    <n v="2015"/>
    <n v="6"/>
    <s v="Troy Staebel"/>
    <d v="2015-06-18T00:00:00"/>
    <d v="2015-06-18T00:00:00"/>
    <x v="3"/>
    <s v="Consumer"/>
    <s v="United Kingdom"/>
    <x v="3"/>
    <s v="Europe"/>
    <s v="Office Supplies"/>
    <n v="1560.2399999999998"/>
    <n v="3"/>
    <n v="0"/>
    <n v="421.19999999999993"/>
    <s v="High"/>
    <x v="6"/>
  </r>
  <r>
    <n v="704"/>
    <n v="2015"/>
    <n v="6"/>
    <s v="Evan Henry"/>
    <d v="2015-06-18T00:00:00"/>
    <d v="2015-06-21T00:00:00"/>
    <x v="0"/>
    <s v="Consumer"/>
    <s v="Iraq"/>
    <x v="12"/>
    <s v="Asia Pacific"/>
    <s v="Furniture"/>
    <n v="1467.3600000000001"/>
    <n v="4"/>
    <n v="0"/>
    <n v="469.43999999999994"/>
    <s v="High"/>
    <x v="5"/>
  </r>
  <r>
    <n v="376"/>
    <n v="2015"/>
    <n v="6"/>
    <s v="Julia Dunbar"/>
    <d v="2015-06-17T00:00:00"/>
    <d v="2015-06-19T00:00:00"/>
    <x v="0"/>
    <s v="Consumer"/>
    <s v="Ghana"/>
    <x v="21"/>
    <s v="Africa"/>
    <s v="Office Supplies"/>
    <n v="1239"/>
    <n v="4"/>
    <n v="0"/>
    <n v="0"/>
    <s v="Critical"/>
    <x v="2"/>
  </r>
  <r>
    <n v="508"/>
    <n v="2015"/>
    <n v="6"/>
    <s v="Michael Dominguez"/>
    <d v="2015-06-16T00:00:00"/>
    <d v="2015-06-21T00:00:00"/>
    <x v="1"/>
    <s v="Corporate"/>
    <s v="Australia"/>
    <x v="0"/>
    <s v="Asia Pacific"/>
    <s v="Technology"/>
    <n v="2293.4880000000003"/>
    <n v="8"/>
    <n v="0.1"/>
    <n v="509.5680000000001"/>
    <s v="High"/>
    <x v="3"/>
  </r>
  <r>
    <n v="696"/>
    <n v="2015"/>
    <n v="6"/>
    <s v="Art Ferguson"/>
    <d v="2015-06-14T00:00:00"/>
    <d v="2015-06-17T00:00:00"/>
    <x v="2"/>
    <s v="Consumer"/>
    <s v="Germany"/>
    <x v="1"/>
    <s v="Europe"/>
    <s v="Furniture"/>
    <n v="2291.835"/>
    <n v="7"/>
    <n v="0.35"/>
    <n v="-1128.4349999999999"/>
    <s v="High"/>
    <x v="5"/>
  </r>
  <r>
    <n v="204"/>
    <n v="2015"/>
    <n v="6"/>
    <s v="Shahid Collister"/>
    <d v="2015-06-10T00:00:00"/>
    <d v="2015-06-11T00:00:00"/>
    <x v="0"/>
    <s v="Consumer"/>
    <s v="Philippines"/>
    <x v="10"/>
    <s v="Asia Pacific"/>
    <s v="Office Supplies"/>
    <n v="1433.8394999999998"/>
    <n v="3"/>
    <n v="0.15000000000000002"/>
    <n v="-84.370500000000021"/>
    <s v="High"/>
    <x v="0"/>
  </r>
  <r>
    <n v="448"/>
    <n v="2015"/>
    <n v="6"/>
    <s v="Fred Hopkins"/>
    <d v="2015-06-10T00:00:00"/>
    <d v="2015-06-12T00:00:00"/>
    <x v="0"/>
    <s v="Corporate"/>
    <s v="Spain"/>
    <x v="6"/>
    <s v="Europe"/>
    <s v="Technology"/>
    <n v="2295"/>
    <n v="4"/>
    <n v="0.1"/>
    <n v="459"/>
    <s v="Medium"/>
    <x v="2"/>
  </r>
  <r>
    <n v="379"/>
    <n v="2015"/>
    <n v="6"/>
    <s v="Dean Braden"/>
    <d v="2015-06-09T00:00:00"/>
    <d v="2015-06-12T00:00:00"/>
    <x v="0"/>
    <s v="Consumer"/>
    <s v="United Kingdom"/>
    <x v="3"/>
    <s v="Europe"/>
    <s v="Technology"/>
    <n v="935.17199999999991"/>
    <n v="4"/>
    <n v="0.1"/>
    <n v="114.252"/>
    <s v="Critical"/>
    <x v="5"/>
  </r>
  <r>
    <n v="428"/>
    <n v="2015"/>
    <n v="6"/>
    <s v="Adrian Barton"/>
    <d v="2015-06-06T00:00:00"/>
    <d v="2015-06-07T00:00:00"/>
    <x v="0"/>
    <s v="Consumer"/>
    <s v="United States"/>
    <x v="9"/>
    <s v="USCA"/>
    <s v="Technology"/>
    <n v="470.37600000000009"/>
    <n v="3"/>
    <n v="0.2"/>
    <n v="52.917299999999955"/>
    <s v="High"/>
    <x v="0"/>
  </r>
  <r>
    <n v="261"/>
    <n v="2015"/>
    <n v="6"/>
    <s v="Kelly Collister"/>
    <d v="2015-06-03T00:00:00"/>
    <d v="2015-06-07T00:00:00"/>
    <x v="1"/>
    <s v="Consumer"/>
    <s v="Nicaragua"/>
    <x v="11"/>
    <s v="LATAM"/>
    <s v="Office Supplies"/>
    <n v="1810.3"/>
    <n v="5"/>
    <n v="0"/>
    <n v="54.29999999999999"/>
    <s v="High"/>
    <x v="1"/>
  </r>
  <r>
    <n v="395"/>
    <n v="2015"/>
    <n v="6"/>
    <s v="Charles McCrossin"/>
    <d v="2015-06-03T00:00:00"/>
    <d v="2015-06-05T00:00:00"/>
    <x v="0"/>
    <s v="Consumer"/>
    <s v="Nicaragua"/>
    <x v="11"/>
    <s v="LATAM"/>
    <s v="Furniture"/>
    <n v="2344"/>
    <n v="8"/>
    <n v="0"/>
    <n v="46.88"/>
    <s v="High"/>
    <x v="2"/>
  </r>
  <r>
    <n v="218"/>
    <n v="2015"/>
    <n v="6"/>
    <s v="Mick Hernandez"/>
    <d v="2015-06-02T00:00:00"/>
    <d v="2015-06-04T00:00:00"/>
    <x v="0"/>
    <s v="Home Office"/>
    <s v="India"/>
    <x v="4"/>
    <s v="Asia Pacific"/>
    <s v="Furniture"/>
    <n v="1094.22"/>
    <n v="3"/>
    <n v="0"/>
    <n v="328.23"/>
    <s v="Critical"/>
    <x v="2"/>
  </r>
  <r>
    <n v="774"/>
    <n v="2015"/>
    <n v="6"/>
    <s v="Irene Maddox"/>
    <d v="2015-06-02T00:00:00"/>
    <d v="2015-06-04T00:00:00"/>
    <x v="0"/>
    <s v="Consumer"/>
    <s v="Indonesia"/>
    <x v="10"/>
    <s v="Asia Pacific"/>
    <s v="Technology"/>
    <n v="1043.9304"/>
    <n v="8"/>
    <n v="0.47000000000000003"/>
    <n v="-295.50959999999998"/>
    <s v="Medium"/>
    <x v="2"/>
  </r>
  <r>
    <n v="6"/>
    <n v="2014"/>
    <n v="6"/>
    <s v="Jim Mitchum"/>
    <d v="2014-06-28T00:00:00"/>
    <d v="2014-07-01T00:00:00"/>
    <x v="2"/>
    <s v="Corporate"/>
    <s v="Australia"/>
    <x v="0"/>
    <s v="Asia Pacific"/>
    <s v="Technology"/>
    <n v="2862.6750000000002"/>
    <n v="5"/>
    <n v="0.1"/>
    <n v="763.27500000000009"/>
    <s v="Critical"/>
    <x v="5"/>
  </r>
  <r>
    <n v="768"/>
    <n v="2014"/>
    <n v="6"/>
    <s v="Erica Bern"/>
    <d v="2014-06-28T00:00:00"/>
    <d v="2014-07-04T00:00:00"/>
    <x v="1"/>
    <s v="Corporate"/>
    <s v="United Kingdom"/>
    <x v="3"/>
    <s v="Europe"/>
    <s v="Technology"/>
    <n v="1954.44"/>
    <n v="3"/>
    <n v="0"/>
    <n v="781.74"/>
    <s v="Low"/>
    <x v="7"/>
  </r>
  <r>
    <n v="207"/>
    <n v="2014"/>
    <n v="6"/>
    <s v="Adam Hart"/>
    <d v="2014-06-27T00:00:00"/>
    <d v="2014-06-27T00:00:00"/>
    <x v="3"/>
    <s v="Corporate"/>
    <s v="United States"/>
    <x v="19"/>
    <s v="USCA"/>
    <s v="Office Supplies"/>
    <n v="231.72"/>
    <n v="2"/>
    <n v="0"/>
    <n v="11.585999999999984"/>
    <s v="Critical"/>
    <x v="6"/>
  </r>
  <r>
    <n v="240"/>
    <n v="2014"/>
    <n v="6"/>
    <s v="Adam Hart"/>
    <d v="2014-06-27T00:00:00"/>
    <d v="2014-06-27T00:00:00"/>
    <x v="3"/>
    <s v="Corporate"/>
    <s v="United States"/>
    <x v="19"/>
    <s v="USCA"/>
    <s v="Office Supplies"/>
    <n v="17.899999999999999"/>
    <n v="5"/>
    <n v="0"/>
    <n v="8.9499999999999993"/>
    <s v="Critical"/>
    <x v="6"/>
  </r>
  <r>
    <n v="241"/>
    <n v="2014"/>
    <n v="6"/>
    <s v="Adam Hart"/>
    <d v="2014-06-27T00:00:00"/>
    <d v="2014-06-27T00:00:00"/>
    <x v="3"/>
    <s v="Corporate"/>
    <s v="United States"/>
    <x v="19"/>
    <s v="USCA"/>
    <s v="Office Supplies"/>
    <n v="12.48"/>
    <n v="2"/>
    <n v="0"/>
    <n v="5.6159999999999997"/>
    <s v="Critical"/>
    <x v="6"/>
  </r>
  <r>
    <n v="764"/>
    <n v="2014"/>
    <n v="6"/>
    <s v="Erica Smith"/>
    <d v="2014-06-27T00:00:00"/>
    <d v="2014-06-27T00:00:00"/>
    <x v="3"/>
    <s v="Consumer"/>
    <s v="Spain"/>
    <x v="6"/>
    <s v="Europe"/>
    <s v="Furniture"/>
    <n v="2476.08"/>
    <n v="6"/>
    <n v="0"/>
    <n v="1015.0200000000001"/>
    <s v="High"/>
    <x v="6"/>
  </r>
  <r>
    <n v="192"/>
    <n v="2014"/>
    <n v="6"/>
    <s v="Aaron Bergman"/>
    <d v="2014-06-25T00:00:00"/>
    <d v="2014-06-29T00:00:00"/>
    <x v="1"/>
    <s v="Consumer"/>
    <s v="Australia"/>
    <x v="0"/>
    <s v="Asia Pacific"/>
    <s v="Furniture"/>
    <n v="2046.1949999999997"/>
    <n v="5"/>
    <n v="0.1"/>
    <n v="591.04500000000007"/>
    <s v="High"/>
    <x v="1"/>
  </r>
  <r>
    <n v="773"/>
    <n v="2014"/>
    <n v="6"/>
    <s v="Brian Stugart"/>
    <d v="2014-06-25T00:00:00"/>
    <d v="2014-06-29T00:00:00"/>
    <x v="1"/>
    <s v="Consumer"/>
    <s v="Australia"/>
    <x v="0"/>
    <s v="Asia Pacific"/>
    <s v="Technology"/>
    <n v="1720.1160000000002"/>
    <n v="6"/>
    <n v="0.1"/>
    <n v="382.17600000000004"/>
    <s v="High"/>
    <x v="1"/>
  </r>
  <r>
    <n v="796"/>
    <n v="2014"/>
    <n v="6"/>
    <s v="Tiffany House"/>
    <d v="2014-06-24T00:00:00"/>
    <d v="2014-07-01T00:00:00"/>
    <x v="1"/>
    <s v="Corporate"/>
    <s v="Switzerland"/>
    <x v="1"/>
    <s v="Europe"/>
    <s v="Technology"/>
    <n v="3421.71"/>
    <n v="9"/>
    <n v="0"/>
    <n v="1060.56"/>
    <s v="Medium"/>
    <x v="4"/>
  </r>
  <r>
    <n v="291"/>
    <n v="2014"/>
    <n v="6"/>
    <s v="Adam Shillingsburg"/>
    <d v="2014-06-22T00:00:00"/>
    <d v="2014-06-27T00:00:00"/>
    <x v="1"/>
    <s v="Consumer"/>
    <s v="United States"/>
    <x v="17"/>
    <s v="USCA"/>
    <s v="Furniture"/>
    <n v="353.56799999999998"/>
    <n v="2"/>
    <n v="0.2"/>
    <n v="-44.196000000000026"/>
    <s v="High"/>
    <x v="3"/>
  </r>
  <r>
    <n v="308"/>
    <n v="2014"/>
    <n v="6"/>
    <s v="Adam Shillingsburg"/>
    <d v="2014-06-22T00:00:00"/>
    <d v="2014-06-27T00:00:00"/>
    <x v="1"/>
    <s v="Consumer"/>
    <s v="United States"/>
    <x v="17"/>
    <s v="USCA"/>
    <s v="Office Supplies"/>
    <n v="186.14400000000001"/>
    <n v="6"/>
    <n v="0.2"/>
    <n v="60.496799999999993"/>
    <s v="High"/>
    <x v="3"/>
  </r>
  <r>
    <n v="344"/>
    <n v="2014"/>
    <n v="6"/>
    <s v="Adam Shillingsburg"/>
    <d v="2014-06-22T00:00:00"/>
    <d v="2014-06-27T00:00:00"/>
    <x v="1"/>
    <s v="Consumer"/>
    <s v="United States"/>
    <x v="17"/>
    <s v="USCA"/>
    <s v="Office Supplies"/>
    <n v="36.56"/>
    <n v="5"/>
    <n v="0.2"/>
    <n v="12.795999999999999"/>
    <s v="High"/>
    <x v="3"/>
  </r>
  <r>
    <n v="450"/>
    <n v="2014"/>
    <n v="6"/>
    <s v="Caroline Jumper"/>
    <d v="2014-06-20T00:00:00"/>
    <d v="2014-06-22T00:00:00"/>
    <x v="2"/>
    <s v="Consumer"/>
    <s v="China"/>
    <x v="2"/>
    <s v="Asia Pacific"/>
    <s v="Technology"/>
    <n v="1063.44"/>
    <n v="7"/>
    <n v="0"/>
    <n v="361.41"/>
    <s v="Critical"/>
    <x v="2"/>
  </r>
  <r>
    <n v="577"/>
    <n v="2014"/>
    <n v="6"/>
    <s v="Michael Dominguez"/>
    <d v="2014-06-20T00:00:00"/>
    <d v="2014-06-24T00:00:00"/>
    <x v="1"/>
    <s v="Corporate"/>
    <s v="Ukraine"/>
    <x v="15"/>
    <s v="Europe"/>
    <s v="Office Supplies"/>
    <n v="3955.14"/>
    <n v="14"/>
    <n v="0"/>
    <n v="1383.9"/>
    <s v="High"/>
    <x v="1"/>
  </r>
  <r>
    <n v="460"/>
    <n v="2014"/>
    <n v="6"/>
    <s v="Susan Pistek"/>
    <d v="2014-06-18T00:00:00"/>
    <d v="2014-06-24T00:00:00"/>
    <x v="1"/>
    <s v="Consumer"/>
    <s v="Thailand"/>
    <x v="10"/>
    <s v="Asia Pacific"/>
    <s v="Technology"/>
    <n v="3712.5900000000011"/>
    <n v="7"/>
    <n v="0.17"/>
    <n v="849.87"/>
    <s v="Medium"/>
    <x v="7"/>
  </r>
  <r>
    <n v="385"/>
    <n v="2014"/>
    <n v="6"/>
    <s v="Brian Stugart"/>
    <d v="2014-06-17T00:00:00"/>
    <d v="2014-06-18T00:00:00"/>
    <x v="0"/>
    <s v="Consumer"/>
    <s v="Iran"/>
    <x v="4"/>
    <s v="Asia Pacific"/>
    <s v="Office Supplies"/>
    <n v="2962.6800000000003"/>
    <n v="14"/>
    <n v="0"/>
    <n v="207.06"/>
    <s v="Medium"/>
    <x v="0"/>
  </r>
  <r>
    <n v="437"/>
    <n v="2014"/>
    <n v="6"/>
    <s v="Stewart Visinsky"/>
    <d v="2014-06-17T00:00:00"/>
    <d v="2014-06-19T00:00:00"/>
    <x v="0"/>
    <s v="Consumer"/>
    <s v="France"/>
    <x v="1"/>
    <s v="Europe"/>
    <s v="Technology"/>
    <n v="1244.0999999999999"/>
    <n v="5"/>
    <n v="0"/>
    <n v="447.75000000000006"/>
    <s v="High"/>
    <x v="2"/>
  </r>
  <r>
    <n v="688"/>
    <n v="2014"/>
    <n v="6"/>
    <s v="Stewart Visinsky"/>
    <d v="2014-06-17T00:00:00"/>
    <d v="2014-06-19T00:00:00"/>
    <x v="0"/>
    <s v="Consumer"/>
    <s v="France"/>
    <x v="1"/>
    <s v="Europe"/>
    <s v="Furniture"/>
    <n v="1242.54"/>
    <n v="3"/>
    <n v="0.1"/>
    <n v="345.15"/>
    <s v="High"/>
    <x v="2"/>
  </r>
  <r>
    <n v="663"/>
    <n v="2014"/>
    <n v="6"/>
    <s v="Filia McAdams"/>
    <d v="2014-06-14T00:00:00"/>
    <d v="2014-06-16T00:00:00"/>
    <x v="0"/>
    <s v="Corporate"/>
    <s v="Italy"/>
    <x v="6"/>
    <s v="Europe"/>
    <s v="Technology"/>
    <n v="1552.5"/>
    <n v="6"/>
    <n v="0"/>
    <n v="62.100000000000009"/>
    <s v="Medium"/>
    <x v="2"/>
  </r>
  <r>
    <n v="326"/>
    <n v="2014"/>
    <n v="6"/>
    <s v="Anne McFarland"/>
    <d v="2014-06-13T00:00:00"/>
    <d v="2014-06-13T00:00:00"/>
    <x v="3"/>
    <s v="Consumer"/>
    <s v="Indonesia"/>
    <x v="10"/>
    <s v="Asia Pacific"/>
    <s v="Technology"/>
    <n v="1479.3137999999997"/>
    <n v="6"/>
    <n v="7.0000000000000007E-2"/>
    <n v="-63.646199999999986"/>
    <s v="High"/>
    <x v="6"/>
  </r>
  <r>
    <n v="314"/>
    <n v="2014"/>
    <n v="6"/>
    <s v="Cynthia Arntzen"/>
    <d v="2014-06-12T00:00:00"/>
    <d v="2014-06-17T00:00:00"/>
    <x v="1"/>
    <s v="Consumer"/>
    <s v="India"/>
    <x v="4"/>
    <s v="Asia Pacific"/>
    <s v="Technology"/>
    <n v="5751.5400000000009"/>
    <n v="9"/>
    <n v="0"/>
    <n v="2817.9900000000002"/>
    <s v="Medium"/>
    <x v="3"/>
  </r>
  <r>
    <n v="168"/>
    <n v="2014"/>
    <n v="6"/>
    <s v="Alan Dominguez"/>
    <d v="2014-06-11T00:00:00"/>
    <d v="2014-06-15T00:00:00"/>
    <x v="1"/>
    <s v="Home Office"/>
    <s v="Indonesia"/>
    <x v="10"/>
    <s v="Asia Pacific"/>
    <s v="Furniture"/>
    <n v="3126.4001999999991"/>
    <n v="9"/>
    <n v="0.27"/>
    <n v="-128.71979999999962"/>
    <s v="High"/>
    <x v="1"/>
  </r>
  <r>
    <n v="201"/>
    <n v="2014"/>
    <n v="6"/>
    <s v="Nathan Mautz"/>
    <d v="2014-06-10T00:00:00"/>
    <d v="2014-06-10T00:00:00"/>
    <x v="3"/>
    <s v="Home Office"/>
    <s v="China"/>
    <x v="2"/>
    <s v="Asia Pacific"/>
    <s v="Technology"/>
    <n v="957.59999999999991"/>
    <n v="4"/>
    <n v="0"/>
    <n v="0"/>
    <s v="Critical"/>
    <x v="6"/>
  </r>
  <r>
    <n v="229"/>
    <n v="2014"/>
    <n v="6"/>
    <s v="Nathan Mautz"/>
    <d v="2014-06-10T00:00:00"/>
    <d v="2014-06-10T00:00:00"/>
    <x v="3"/>
    <s v="Home Office"/>
    <s v="China"/>
    <x v="2"/>
    <s v="Asia Pacific"/>
    <s v="Furniture"/>
    <n v="1381.3199999999997"/>
    <n v="3"/>
    <n v="0"/>
    <n v="593.90999999999985"/>
    <s v="Critical"/>
    <x v="6"/>
  </r>
  <r>
    <n v="513"/>
    <n v="2014"/>
    <n v="6"/>
    <s v="Saphhira Shifley"/>
    <d v="2014-06-10T00:00:00"/>
    <d v="2014-06-14T00:00:00"/>
    <x v="1"/>
    <s v="Corporate"/>
    <s v="Portugal"/>
    <x v="6"/>
    <s v="Europe"/>
    <s v="Office Supplies"/>
    <n v="3399.66"/>
    <n v="12"/>
    <n v="0.5"/>
    <n v="-3059.8199999999997"/>
    <s v="Medium"/>
    <x v="1"/>
  </r>
  <r>
    <n v="473"/>
    <n v="2014"/>
    <n v="6"/>
    <s v="Dean percer"/>
    <d v="2014-06-08T00:00:00"/>
    <d v="2014-06-08T00:00:00"/>
    <x v="3"/>
    <s v="Home Office"/>
    <s v="Japan"/>
    <x v="2"/>
    <s v="Asia Pacific"/>
    <s v="Furniture"/>
    <n v="951.7199999999998"/>
    <n v="2"/>
    <n v="0"/>
    <n v="228.36"/>
    <s v="High"/>
    <x v="6"/>
  </r>
  <r>
    <n v="71"/>
    <n v="2014"/>
    <n v="6"/>
    <s v="Alan Schoenberger"/>
    <d v="2014-06-07T00:00:00"/>
    <d v="2014-06-09T00:00:00"/>
    <x v="0"/>
    <s v="Corporate"/>
    <s v="China"/>
    <x v="2"/>
    <s v="Asia Pacific"/>
    <s v="Furniture"/>
    <n v="3298.2599999999998"/>
    <n v="7"/>
    <n v="0"/>
    <n v="1055.25"/>
    <s v="High"/>
    <x v="2"/>
  </r>
  <r>
    <n v="15"/>
    <n v="2014"/>
    <n v="6"/>
    <s v="Peter Fuller"/>
    <d v="2014-06-06T00:00:00"/>
    <d v="2014-06-08T00:00:00"/>
    <x v="2"/>
    <s v="Consumer"/>
    <s v="China"/>
    <x v="2"/>
    <s v="Asia Pacific"/>
    <s v="Office Supplies"/>
    <n v="3701.5199999999995"/>
    <n v="12"/>
    <n v="0"/>
    <n v="1036.08"/>
    <s v="Critical"/>
    <x v="2"/>
  </r>
  <r>
    <n v="616"/>
    <n v="2014"/>
    <n v="6"/>
    <s v="Gary McGarr"/>
    <d v="2014-06-05T00:00:00"/>
    <d v="2014-06-09T00:00:00"/>
    <x v="1"/>
    <s v="Consumer"/>
    <s v="China"/>
    <x v="2"/>
    <s v="Asia Pacific"/>
    <s v="Technology"/>
    <n v="3180.7500000000005"/>
    <n v="5"/>
    <n v="0"/>
    <n v="1081.3500000000001"/>
    <s v="Medium"/>
    <x v="1"/>
  </r>
  <r>
    <n v="776"/>
    <n v="2014"/>
    <n v="6"/>
    <s v="Dianna Arnett"/>
    <d v="2014-06-05T00:00:00"/>
    <d v="2014-06-09T00:00:00"/>
    <x v="2"/>
    <s v="Home Office"/>
    <s v="Honduras"/>
    <x v="11"/>
    <s v="LATAM"/>
    <s v="Office Supplies"/>
    <n v="2180.2439999999997"/>
    <n v="11"/>
    <n v="0.4"/>
    <n v="-690.53599999999983"/>
    <s v="Medium"/>
    <x v="1"/>
  </r>
  <r>
    <n v="789"/>
    <n v="2014"/>
    <n v="6"/>
    <s v="Maribeth Yedwab"/>
    <d v="2014-06-04T00:00:00"/>
    <d v="2014-06-08T00:00:00"/>
    <x v="1"/>
    <s v="Corporate"/>
    <s v="Norway"/>
    <x v="3"/>
    <s v="Europe"/>
    <s v="Technology"/>
    <n v="1533.15"/>
    <n v="5"/>
    <n v="0"/>
    <n v="505.79999999999995"/>
    <s v="High"/>
    <x v="1"/>
  </r>
  <r>
    <n v="754"/>
    <n v="2014"/>
    <n v="6"/>
    <s v="Quincy Jones"/>
    <d v="2014-06-03T00:00:00"/>
    <d v="2014-06-06T00:00:00"/>
    <x v="2"/>
    <s v="Corporate"/>
    <s v="Italy"/>
    <x v="6"/>
    <s v="Europe"/>
    <s v="Office Supplies"/>
    <n v="2593.8000000000002"/>
    <n v="5"/>
    <n v="0"/>
    <n v="1141.2"/>
    <s v="High"/>
    <x v="5"/>
  </r>
  <r>
    <n v="590"/>
    <n v="2014"/>
    <n v="6"/>
    <s v="Richard Eichhorn"/>
    <d v="2014-06-01T00:00:00"/>
    <d v="2014-06-07T00:00:00"/>
    <x v="1"/>
    <s v="Consumer"/>
    <s v="Dominican Republic"/>
    <x v="20"/>
    <s v="LATAM"/>
    <s v="Technology"/>
    <n v="2375.2960000000007"/>
    <n v="7"/>
    <n v="0.2"/>
    <n v="-207.84400000000019"/>
    <s v="Low"/>
    <x v="7"/>
  </r>
  <r>
    <n v="722"/>
    <n v="2013"/>
    <n v="6"/>
    <s v="Alan Barnes"/>
    <d v="2013-06-25T00:00:00"/>
    <d v="2013-07-01T00:00:00"/>
    <x v="1"/>
    <s v="Consumer"/>
    <s v="United States"/>
    <x v="19"/>
    <s v="USCA"/>
    <s v="Office Supplies"/>
    <n v="304.23"/>
    <n v="3"/>
    <n v="0"/>
    <n v="9.126899999999992"/>
    <s v="Medium"/>
    <x v="7"/>
  </r>
  <r>
    <n v="741"/>
    <n v="2013"/>
    <n v="6"/>
    <s v="Alan Barnes"/>
    <d v="2013-06-25T00:00:00"/>
    <d v="2013-07-01T00:00:00"/>
    <x v="1"/>
    <s v="Consumer"/>
    <s v="United States"/>
    <x v="19"/>
    <s v="USCA"/>
    <s v="Office Supplies"/>
    <n v="88.751999999999995"/>
    <n v="3"/>
    <n v="0.2"/>
    <n v="27.734999999999996"/>
    <s v="Medium"/>
    <x v="7"/>
  </r>
  <r>
    <n v="779"/>
    <n v="2013"/>
    <n v="6"/>
    <s v="Alan Barnes"/>
    <d v="2013-06-25T00:00:00"/>
    <d v="2013-07-01T00:00:00"/>
    <x v="1"/>
    <s v="Consumer"/>
    <s v="United States"/>
    <x v="19"/>
    <s v="USCA"/>
    <s v="Office Supplies"/>
    <n v="20.96"/>
    <n v="2"/>
    <n v="0"/>
    <n v="5.24"/>
    <s v="Medium"/>
    <x v="7"/>
  </r>
  <r>
    <n v="790"/>
    <n v="2013"/>
    <n v="6"/>
    <s v="Melanie Seite"/>
    <d v="2013-06-25T00:00:00"/>
    <d v="2013-07-01T00:00:00"/>
    <x v="1"/>
    <s v="Consumer"/>
    <s v="Saudi Arabia"/>
    <x v="12"/>
    <s v="Asia Pacific"/>
    <s v="Furniture"/>
    <n v="2563.9199999999996"/>
    <n v="8"/>
    <n v="0"/>
    <n v="820.31999999999994"/>
    <s v="Medium"/>
    <x v="7"/>
  </r>
  <r>
    <n v="532"/>
    <n v="2013"/>
    <n v="6"/>
    <s v="Tony Sayre"/>
    <d v="2013-06-23T00:00:00"/>
    <d v="2013-06-26T00:00:00"/>
    <x v="2"/>
    <s v="Consumer"/>
    <s v="France"/>
    <x v="1"/>
    <s v="Europe"/>
    <s v="Furniture"/>
    <n v="1765.3949999999998"/>
    <n v="5"/>
    <n v="0.1"/>
    <n v="-98.20499999999997"/>
    <s v="High"/>
    <x v="5"/>
  </r>
  <r>
    <n v="598"/>
    <n v="2013"/>
    <n v="6"/>
    <s v="Theresa Coyne"/>
    <d v="2013-06-21T00:00:00"/>
    <d v="2013-06-25T00:00:00"/>
    <x v="1"/>
    <s v="Corporate"/>
    <s v="Mexico"/>
    <x v="11"/>
    <s v="LATAM"/>
    <s v="Technology"/>
    <n v="1696.4"/>
    <n v="4"/>
    <n v="0"/>
    <n v="67.84"/>
    <s v="High"/>
    <x v="1"/>
  </r>
  <r>
    <n v="529"/>
    <n v="2013"/>
    <n v="6"/>
    <s v="Sung Chung"/>
    <d v="2013-06-20T00:00:00"/>
    <d v="2013-06-22T00:00:00"/>
    <x v="0"/>
    <s v="Consumer"/>
    <s v="China"/>
    <x v="2"/>
    <s v="Asia Pacific"/>
    <s v="Technology"/>
    <n v="1278.0000000000002"/>
    <n v="2"/>
    <n v="0"/>
    <n v="460.08000000000004"/>
    <s v="High"/>
    <x v="2"/>
  </r>
  <r>
    <n v="103"/>
    <n v="2013"/>
    <n v="6"/>
    <s v="Logan Haushalter"/>
    <d v="2013-06-19T00:00:00"/>
    <d v="2013-06-19T00:00:00"/>
    <x v="3"/>
    <s v="Consumer"/>
    <s v="France"/>
    <x v="1"/>
    <s v="Europe"/>
    <s v="Technology"/>
    <n v="2167.2960000000003"/>
    <n v="4"/>
    <n v="0.15"/>
    <n v="790.41599999999994"/>
    <s v="High"/>
    <x v="6"/>
  </r>
  <r>
    <n v="212"/>
    <n v="2013"/>
    <n v="6"/>
    <s v="Logan Haushalter"/>
    <d v="2013-06-19T00:00:00"/>
    <d v="2013-06-19T00:00:00"/>
    <x v="3"/>
    <s v="Consumer"/>
    <s v="France"/>
    <x v="1"/>
    <s v="Europe"/>
    <s v="Office Supplies"/>
    <n v="2443.9050000000002"/>
    <n v="5"/>
    <n v="0.1"/>
    <n v="760.30499999999984"/>
    <s v="High"/>
    <x v="6"/>
  </r>
  <r>
    <n v="351"/>
    <n v="2013"/>
    <n v="6"/>
    <s v="Shirley Jackson"/>
    <d v="2013-06-18T00:00:00"/>
    <d v="2013-06-20T00:00:00"/>
    <x v="2"/>
    <s v="Consumer"/>
    <s v="France"/>
    <x v="1"/>
    <s v="Europe"/>
    <s v="Furniture"/>
    <n v="2364.1019999999999"/>
    <n v="4"/>
    <n v="0.35"/>
    <n v="-218.29799999999977"/>
    <s v="Medium"/>
    <x v="2"/>
  </r>
  <r>
    <n v="596"/>
    <n v="2013"/>
    <n v="6"/>
    <s v="Jocasta Rupert"/>
    <d v="2013-06-16T00:00:00"/>
    <d v="2013-06-22T00:00:00"/>
    <x v="1"/>
    <s v="Consumer"/>
    <s v="India"/>
    <x v="4"/>
    <s v="Asia Pacific"/>
    <s v="Office Supplies"/>
    <n v="2799.63"/>
    <n v="9"/>
    <n v="0"/>
    <n v="391.77"/>
    <s v="Medium"/>
    <x v="7"/>
  </r>
  <r>
    <n v="634"/>
    <n v="2013"/>
    <n v="6"/>
    <s v="Andrew Roberts"/>
    <d v="2013-06-16T00:00:00"/>
    <d v="2013-06-20T00:00:00"/>
    <x v="1"/>
    <s v="Consumer"/>
    <s v="Italy"/>
    <x v="6"/>
    <s v="Europe"/>
    <s v="Furniture"/>
    <n v="2546.46"/>
    <n v="7"/>
    <n v="0"/>
    <n v="381.78"/>
    <s v="High"/>
    <x v="1"/>
  </r>
  <r>
    <n v="601"/>
    <n v="2013"/>
    <n v="6"/>
    <s v="Dorris liebe"/>
    <d v="2013-06-15T00:00:00"/>
    <d v="2013-06-15T00:00:00"/>
    <x v="3"/>
    <s v="Corporate"/>
    <s v="France"/>
    <x v="1"/>
    <s v="Europe"/>
    <s v="Technology"/>
    <n v="980.5200000000001"/>
    <n v="4"/>
    <n v="0"/>
    <n v="176.39999999999998"/>
    <s v="High"/>
    <x v="6"/>
  </r>
  <r>
    <n v="138"/>
    <n v="2013"/>
    <n v="6"/>
    <s v="Aaron Bergman"/>
    <d v="2013-06-14T00:00:00"/>
    <d v="2013-06-17T00:00:00"/>
    <x v="0"/>
    <s v="Consumer"/>
    <s v="China"/>
    <x v="2"/>
    <s v="Asia Pacific"/>
    <s v="Technology"/>
    <n v="1024.6800000000003"/>
    <n v="8"/>
    <n v="0.5"/>
    <n v="-286.9200000000003"/>
    <s v="Critical"/>
    <x v="5"/>
  </r>
  <r>
    <n v="88"/>
    <n v="2013"/>
    <n v="6"/>
    <s v="Rachel Payne"/>
    <d v="2013-06-13T00:00:00"/>
    <d v="2013-06-13T00:00:00"/>
    <x v="3"/>
    <s v="Corporate"/>
    <s v="Australia"/>
    <x v="0"/>
    <s v="Asia Pacific"/>
    <s v="Technology"/>
    <n v="3068.3610000000008"/>
    <n v="9"/>
    <n v="0.1"/>
    <n v="1124.9009999999998"/>
    <s v="High"/>
    <x v="6"/>
  </r>
  <r>
    <n v="355"/>
    <n v="2013"/>
    <n v="6"/>
    <s v="Barry Weirich"/>
    <d v="2013-06-12T00:00:00"/>
    <d v="2013-06-14T00:00:00"/>
    <x v="0"/>
    <s v="Consumer"/>
    <s v="Democratic Republic of the Congo"/>
    <x v="14"/>
    <s v="Africa"/>
    <s v="Technology"/>
    <n v="2549.7600000000002"/>
    <n v="4"/>
    <n v="0"/>
    <n v="1172.8799999999999"/>
    <s v="Medium"/>
    <x v="2"/>
  </r>
  <r>
    <n v="404"/>
    <n v="2013"/>
    <n v="6"/>
    <s v="Brian Moss"/>
    <d v="2013-06-11T00:00:00"/>
    <d v="2013-06-12T00:00:00"/>
    <x v="0"/>
    <s v="Corporate"/>
    <s v="Iran"/>
    <x v="4"/>
    <s v="Asia Pacific"/>
    <s v="Technology"/>
    <n v="1291.08"/>
    <n v="2"/>
    <n v="0"/>
    <n v="296.94"/>
    <s v="Critical"/>
    <x v="0"/>
  </r>
  <r>
    <n v="686"/>
    <n v="2012"/>
    <n v="6"/>
    <s v="Ralph Ritter"/>
    <d v="2012-06-21T00:00:00"/>
    <d v="2012-06-26T00:00:00"/>
    <x v="1"/>
    <s v="Consumer"/>
    <s v="Australia"/>
    <x v="0"/>
    <s v="Asia Pacific"/>
    <s v="Technology"/>
    <n v="1718.172"/>
    <n v="6"/>
    <n v="0.1"/>
    <n v="610.81200000000001"/>
    <s v="High"/>
    <x v="3"/>
  </r>
  <r>
    <n v="231"/>
    <n v="2012"/>
    <n v="6"/>
    <s v="Randy Bradley"/>
    <d v="2012-06-20T00:00:00"/>
    <d v="2012-06-23T00:00:00"/>
    <x v="0"/>
    <s v="Consumer"/>
    <s v="France"/>
    <x v="1"/>
    <s v="Europe"/>
    <s v="Furniture"/>
    <n v="1696.2479999999998"/>
    <n v="4"/>
    <n v="0.1"/>
    <n v="734.92800000000011"/>
    <s v="High"/>
    <x v="5"/>
  </r>
  <r>
    <n v="566"/>
    <n v="2012"/>
    <n v="6"/>
    <s v="Randy Bradley"/>
    <d v="2012-06-17T00:00:00"/>
    <d v="2012-06-19T00:00:00"/>
    <x v="2"/>
    <s v="Consumer"/>
    <s v="Spain"/>
    <x v="6"/>
    <s v="Europe"/>
    <s v="Furniture"/>
    <n v="1814.25"/>
    <n v="5"/>
    <n v="0"/>
    <n v="653.1"/>
    <s v="High"/>
    <x v="2"/>
  </r>
  <r>
    <n v="175"/>
    <n v="2012"/>
    <n v="6"/>
    <s v="Bart Watters"/>
    <d v="2012-06-16T00:00:00"/>
    <d v="2012-06-18T00:00:00"/>
    <x v="0"/>
    <s v="Corporate"/>
    <s v="China"/>
    <x v="2"/>
    <s v="Asia Pacific"/>
    <s v="Furniture"/>
    <n v="3238.3049999999998"/>
    <n v="5"/>
    <n v="0.3"/>
    <n v="-740.29499999999985"/>
    <s v="High"/>
    <x v="2"/>
  </r>
  <r>
    <n v="300"/>
    <n v="2012"/>
    <n v="6"/>
    <s v="Greg Hansen"/>
    <d v="2012-06-14T00:00:00"/>
    <d v="2012-06-16T00:00:00"/>
    <x v="0"/>
    <s v="Consumer"/>
    <s v="China"/>
    <x v="2"/>
    <s v="Asia Pacific"/>
    <s v="Furniture"/>
    <n v="1296.2400000000002"/>
    <n v="8"/>
    <n v="0"/>
    <n v="285.12"/>
    <s v="Critical"/>
    <x v="2"/>
  </r>
  <r>
    <n v="269"/>
    <n v="2012"/>
    <n v="6"/>
    <s v="Sung Chung"/>
    <d v="2012-06-10T00:00:00"/>
    <d v="2012-06-13T00:00:00"/>
    <x v="0"/>
    <s v="Consumer"/>
    <s v="Austria"/>
    <x v="1"/>
    <s v="Europe"/>
    <s v="Furniture"/>
    <n v="2056.0499999999997"/>
    <n v="5"/>
    <n v="0"/>
    <n v="390.6"/>
    <s v="High"/>
    <x v="5"/>
  </r>
  <r>
    <n v="782"/>
    <n v="2012"/>
    <n v="6"/>
    <s v="Sean Wendt"/>
    <d v="2012-06-07T00:00:00"/>
    <d v="2012-06-12T00:00:00"/>
    <x v="1"/>
    <s v="Home Office"/>
    <s v="Indonesia"/>
    <x v="10"/>
    <s v="Asia Pacific"/>
    <s v="Technology"/>
    <n v="2166.8976000000002"/>
    <n v="4"/>
    <n v="0.17"/>
    <n v="391.49759999999986"/>
    <s v="Medium"/>
    <x v="3"/>
  </r>
  <r>
    <n v="199"/>
    <n v="2012"/>
    <n v="6"/>
    <s v="Daniel Raglin"/>
    <d v="2012-06-06T00:00:00"/>
    <d v="2012-06-10T00:00:00"/>
    <x v="2"/>
    <s v="Home Office"/>
    <s v="Australia"/>
    <x v="0"/>
    <s v="Asia Pacific"/>
    <s v="Office Supplies"/>
    <n v="4624.2900000000009"/>
    <n v="9"/>
    <n v="0.1"/>
    <n v="1644.0300000000002"/>
    <s v="Medium"/>
    <x v="1"/>
  </r>
  <r>
    <n v="389"/>
    <n v="2012"/>
    <n v="6"/>
    <s v="Clay Cheatham"/>
    <d v="2012-06-02T00:00:00"/>
    <d v="2012-06-04T00:00:00"/>
    <x v="0"/>
    <s v="Consumer"/>
    <s v="Ukraine"/>
    <x v="15"/>
    <s v="Europe"/>
    <s v="Furniture"/>
    <n v="855.14999999999986"/>
    <n v="1"/>
    <n v="0"/>
    <n v="384.81000000000006"/>
    <s v="Critical"/>
    <x v="2"/>
  </r>
  <r>
    <n v="16"/>
    <n v="2015"/>
    <n v="7"/>
    <s v="Ben Peterman"/>
    <d v="2015-07-31T00:00:00"/>
    <d v="2015-08-03T00:00:00"/>
    <x v="2"/>
    <s v="Corporate"/>
    <s v="France"/>
    <x v="1"/>
    <s v="Europe"/>
    <s v="Office Supplies"/>
    <n v="1869.5879999999997"/>
    <n v="4"/>
    <n v="0.1"/>
    <n v="186.94800000000004"/>
    <s v="Critical"/>
    <x v="5"/>
  </r>
  <r>
    <n v="25"/>
    <n v="2015"/>
    <n v="7"/>
    <s v="Naresj Patel"/>
    <d v="2015-07-31T00:00:00"/>
    <d v="2015-08-01T00:00:00"/>
    <x v="0"/>
    <s v="Consumer"/>
    <s v="Mexico"/>
    <x v="11"/>
    <s v="LATAM"/>
    <s v="Technology"/>
    <n v="1713.8400000000001"/>
    <n v="4"/>
    <n v="0"/>
    <n v="445.52"/>
    <s v="Critical"/>
    <x v="0"/>
  </r>
  <r>
    <n v="604"/>
    <n v="2015"/>
    <n v="7"/>
    <s v="Eric Barreto"/>
    <d v="2015-07-21T00:00:00"/>
    <d v="2015-07-25T00:00:00"/>
    <x v="1"/>
    <s v="Consumer"/>
    <s v="Indonesia"/>
    <x v="10"/>
    <s v="Asia Pacific"/>
    <s v="Furniture"/>
    <n v="2063.7683999999999"/>
    <n v="6"/>
    <n v="0.27"/>
    <n v="141.1884"/>
    <s v="High"/>
    <x v="1"/>
  </r>
  <r>
    <n v="133"/>
    <n v="2015"/>
    <n v="7"/>
    <s v="Julie Kriz"/>
    <d v="2015-07-19T00:00:00"/>
    <d v="2015-07-23T00:00:00"/>
    <x v="1"/>
    <s v="Home Office"/>
    <s v="Indonesia"/>
    <x v="10"/>
    <s v="Asia Pacific"/>
    <s v="Furniture"/>
    <n v="3278.5847999999996"/>
    <n v="8"/>
    <n v="7.0000000000000007E-2"/>
    <n v="140.82479999999995"/>
    <s v="High"/>
    <x v="1"/>
  </r>
  <r>
    <n v="536"/>
    <n v="2015"/>
    <n v="7"/>
    <s v="Aaron Hawkins"/>
    <d v="2015-07-18T00:00:00"/>
    <d v="2015-07-18T00:00:00"/>
    <x v="3"/>
    <s v="Corporate"/>
    <s v="Austria"/>
    <x v="1"/>
    <s v="Europe"/>
    <s v="Furniture"/>
    <n v="1100.52"/>
    <n v="3"/>
    <n v="0"/>
    <n v="352.07999999999993"/>
    <s v="Critical"/>
    <x v="6"/>
  </r>
  <r>
    <n v="181"/>
    <n v="2015"/>
    <n v="7"/>
    <s v="Don Jones"/>
    <d v="2015-07-17T00:00:00"/>
    <d v="2015-07-19T00:00:00"/>
    <x v="2"/>
    <s v="Corporate"/>
    <s v="Ukraine"/>
    <x v="15"/>
    <s v="Europe"/>
    <s v="Office Supplies"/>
    <n v="3146.3999999999996"/>
    <n v="6"/>
    <n v="0"/>
    <n v="629.28"/>
    <s v="Critical"/>
    <x v="2"/>
  </r>
  <r>
    <n v="185"/>
    <n v="2015"/>
    <n v="7"/>
    <s v="Christine Phan"/>
    <d v="2015-07-17T00:00:00"/>
    <d v="2015-07-20T00:00:00"/>
    <x v="0"/>
    <s v="Corporate"/>
    <s v="India"/>
    <x v="4"/>
    <s v="Asia Pacific"/>
    <s v="Office Supplies"/>
    <n v="4001.0399999999995"/>
    <n v="8"/>
    <n v="0"/>
    <n v="1440.24"/>
    <s v="Medium"/>
    <x v="5"/>
  </r>
  <r>
    <n v="394"/>
    <n v="2015"/>
    <n v="7"/>
    <s v="Michael Moore"/>
    <d v="2015-07-14T00:00:00"/>
    <d v="2015-07-18T00:00:00"/>
    <x v="2"/>
    <s v="Consumer"/>
    <s v="France"/>
    <x v="1"/>
    <s v="Europe"/>
    <s v="Technology"/>
    <n v="1824.144"/>
    <n v="8"/>
    <n v="0.65"/>
    <n v="-1303.0560000000005"/>
    <s v="High"/>
    <x v="1"/>
  </r>
  <r>
    <n v="195"/>
    <n v="2015"/>
    <n v="7"/>
    <s v="Alex Grayson"/>
    <d v="2015-07-12T00:00:00"/>
    <d v="2015-07-14T00:00:00"/>
    <x v="2"/>
    <s v="Consumer"/>
    <s v="Indonesia"/>
    <x v="10"/>
    <s v="Asia Pacific"/>
    <s v="Office Supplies"/>
    <n v="1722.2831999999999"/>
    <n v="4"/>
    <n v="0.17"/>
    <n v="539.44319999999993"/>
    <s v="Critical"/>
    <x v="2"/>
  </r>
  <r>
    <n v="378"/>
    <n v="2015"/>
    <n v="7"/>
    <s v="Christina DeMoss"/>
    <d v="2015-07-12T00:00:00"/>
    <d v="2015-07-13T00:00:00"/>
    <x v="0"/>
    <s v="Consumer"/>
    <s v="India"/>
    <x v="4"/>
    <s v="Asia Pacific"/>
    <s v="Furniture"/>
    <n v="2190.75"/>
    <n v="5"/>
    <n v="0"/>
    <n v="65.7"/>
    <s v="Medium"/>
    <x v="0"/>
  </r>
  <r>
    <n v="578"/>
    <n v="2015"/>
    <n v="7"/>
    <s v="Justin Hirsh"/>
    <d v="2015-07-11T00:00:00"/>
    <d v="2015-07-14T00:00:00"/>
    <x v="0"/>
    <s v="Consumer"/>
    <s v="Indonesia"/>
    <x v="10"/>
    <s v="Asia Pacific"/>
    <s v="Furniture"/>
    <n v="796.82400000000007"/>
    <n v="6"/>
    <n v="7.0000000000000007E-2"/>
    <n v="231.26400000000001"/>
    <s v="High"/>
    <x v="5"/>
  </r>
  <r>
    <n v="588"/>
    <n v="2015"/>
    <n v="7"/>
    <s v="Carol Adams"/>
    <d v="2015-07-10T00:00:00"/>
    <d v="2015-07-14T00:00:00"/>
    <x v="2"/>
    <s v="Corporate"/>
    <s v="Germany"/>
    <x v="1"/>
    <s v="Europe"/>
    <s v="Furniture"/>
    <n v="1361.0430000000003"/>
    <n v="9"/>
    <n v="0.1"/>
    <n v="196.53299999999996"/>
    <s v="High"/>
    <x v="1"/>
  </r>
  <r>
    <n v="167"/>
    <n v="2015"/>
    <n v="7"/>
    <s v="Hunter Glantz"/>
    <d v="2015-07-09T00:00:00"/>
    <d v="2015-07-13T00:00:00"/>
    <x v="1"/>
    <s v="Consumer"/>
    <s v="Indonesia"/>
    <x v="10"/>
    <s v="Asia Pacific"/>
    <s v="Furniture"/>
    <n v="2910.0815999999995"/>
    <n v="8"/>
    <n v="7.0000000000000007E-2"/>
    <n v="125.12159999999994"/>
    <s v="High"/>
    <x v="1"/>
  </r>
  <r>
    <n v="495"/>
    <n v="2015"/>
    <n v="7"/>
    <s v="Tracy Blumstein"/>
    <d v="2015-07-05T00:00:00"/>
    <d v="2015-07-05T00:00:00"/>
    <x v="3"/>
    <s v="Consumer"/>
    <s v="Namibia"/>
    <x v="18"/>
    <s v="Africa"/>
    <s v="Technology"/>
    <n v="1464.1200000000001"/>
    <n v="6"/>
    <n v="0"/>
    <n v="439.19999999999993"/>
    <s v="High"/>
    <x v="6"/>
  </r>
  <r>
    <n v="479"/>
    <n v="2015"/>
    <n v="7"/>
    <s v="Brad Norvell"/>
    <d v="2015-07-04T00:00:00"/>
    <d v="2015-07-08T00:00:00"/>
    <x v="1"/>
    <s v="Corporate"/>
    <s v="China"/>
    <x v="2"/>
    <s v="Asia Pacific"/>
    <s v="Office Supplies"/>
    <n v="3417.4800000000005"/>
    <n v="6"/>
    <n v="0"/>
    <n v="854.28"/>
    <s v="Medium"/>
    <x v="1"/>
  </r>
  <r>
    <n v="574"/>
    <n v="2015"/>
    <n v="7"/>
    <s v="Adrian Hane"/>
    <d v="2015-07-03T00:00:00"/>
    <d v="2015-07-06T00:00:00"/>
    <x v="0"/>
    <s v="Home Office"/>
    <s v="United States"/>
    <x v="9"/>
    <s v="USCA"/>
    <s v="Office Supplies"/>
    <n v="163.96"/>
    <n v="5"/>
    <n v="0.2"/>
    <n v="59.435499999999998"/>
    <s v="Medium"/>
    <x v="5"/>
  </r>
  <r>
    <n v="619"/>
    <n v="2015"/>
    <n v="7"/>
    <s v="Adrian Hane"/>
    <d v="2015-07-03T00:00:00"/>
    <d v="2015-07-06T00:00:00"/>
    <x v="0"/>
    <s v="Home Office"/>
    <s v="United States"/>
    <x v="9"/>
    <s v="USCA"/>
    <s v="Office Supplies"/>
    <n v="5.2319999999999984"/>
    <n v="4"/>
    <n v="0.8"/>
    <n v="-8.1096000000000004"/>
    <s v="Medium"/>
    <x v="5"/>
  </r>
  <r>
    <n v="331"/>
    <n v="2014"/>
    <n v="7"/>
    <s v="Elizabeth Moffitt"/>
    <d v="2014-07-30T00:00:00"/>
    <d v="2014-07-30T00:00:00"/>
    <x v="3"/>
    <s v="Corporate"/>
    <s v="Japan"/>
    <x v="2"/>
    <s v="Asia Pacific"/>
    <s v="Technology"/>
    <n v="959.76"/>
    <n v="3"/>
    <n v="0"/>
    <n v="460.62"/>
    <s v="Critical"/>
    <x v="6"/>
  </r>
  <r>
    <n v="101"/>
    <n v="2014"/>
    <n v="7"/>
    <s v="Henry MacAllister"/>
    <d v="2014-07-26T00:00:00"/>
    <d v="2014-08-01T00:00:00"/>
    <x v="1"/>
    <s v="Consumer"/>
    <s v="Democratic Republic of the Congo"/>
    <x v="14"/>
    <s v="Africa"/>
    <s v="Technology"/>
    <n v="3856.1399999999994"/>
    <n v="6"/>
    <n v="0"/>
    <n v="1465.2"/>
    <s v="Low"/>
    <x v="7"/>
  </r>
  <r>
    <n v="224"/>
    <n v="2014"/>
    <n v="7"/>
    <s v="John Lee"/>
    <d v="2014-07-25T00:00:00"/>
    <d v="2014-07-30T00:00:00"/>
    <x v="1"/>
    <s v="Consumer"/>
    <s v="China"/>
    <x v="2"/>
    <s v="Asia Pacific"/>
    <s v="Technology"/>
    <n v="5211.12"/>
    <n v="8"/>
    <n v="0"/>
    <n v="833.76"/>
    <s v="Medium"/>
    <x v="3"/>
  </r>
  <r>
    <n v="516"/>
    <n v="2014"/>
    <n v="7"/>
    <s v="Gary Hwang"/>
    <d v="2014-07-25T00:00:00"/>
    <d v="2014-07-28T00:00:00"/>
    <x v="0"/>
    <s v="Consumer"/>
    <s v="China"/>
    <x v="2"/>
    <s v="Asia Pacific"/>
    <s v="Furniture"/>
    <n v="1236.33"/>
    <n v="3"/>
    <n v="0"/>
    <n v="519.21"/>
    <s v="Medium"/>
    <x v="5"/>
  </r>
  <r>
    <n v="556"/>
    <n v="2014"/>
    <n v="7"/>
    <s v="Harold Engle"/>
    <d v="2014-07-25T00:00:00"/>
    <d v="2014-07-28T00:00:00"/>
    <x v="0"/>
    <s v="Corporate"/>
    <s v="Brazil"/>
    <x v="7"/>
    <s v="LATAM"/>
    <s v="Furniture"/>
    <n v="980.31999999999994"/>
    <n v="2"/>
    <n v="0.2"/>
    <n v="110.28000000000006"/>
    <s v="Medium"/>
    <x v="5"/>
  </r>
  <r>
    <n v="407"/>
    <n v="2014"/>
    <n v="7"/>
    <s v="Frank Carlisle"/>
    <d v="2014-07-20T00:00:00"/>
    <d v="2014-07-27T00:00:00"/>
    <x v="1"/>
    <s v="Home Office"/>
    <s v="Colombia"/>
    <x v="7"/>
    <s v="LATAM"/>
    <s v="Furniture"/>
    <n v="1869.7199999999998"/>
    <n v="6"/>
    <n v="0"/>
    <n v="205.56000000000003"/>
    <s v="Low"/>
    <x v="4"/>
  </r>
  <r>
    <n v="623"/>
    <n v="2014"/>
    <n v="7"/>
    <s v="Gary Hansen"/>
    <d v="2014-07-15T00:00:00"/>
    <d v="2014-07-15T00:00:00"/>
    <x v="3"/>
    <s v="Home Office"/>
    <s v="Spain"/>
    <x v="6"/>
    <s v="Europe"/>
    <s v="Technology"/>
    <n v="1330.992"/>
    <n v="12"/>
    <n v="0.1"/>
    <n v="-103.608"/>
    <s v="Critical"/>
    <x v="6"/>
  </r>
  <r>
    <n v="751"/>
    <n v="2014"/>
    <n v="7"/>
    <s v="Janet Martin"/>
    <d v="2014-07-15T00:00:00"/>
    <d v="2014-07-18T00:00:00"/>
    <x v="2"/>
    <s v="Consumer"/>
    <s v="France"/>
    <x v="1"/>
    <s v="Europe"/>
    <s v="Furniture"/>
    <n v="2958.9839999999999"/>
    <n v="7"/>
    <n v="0.1"/>
    <n v="953.27399999999977"/>
    <s v="Medium"/>
    <x v="5"/>
  </r>
  <r>
    <n v="635"/>
    <n v="2014"/>
    <n v="7"/>
    <s v="Jonathan Howell"/>
    <d v="2014-07-11T00:00:00"/>
    <d v="2014-07-15T00:00:00"/>
    <x v="1"/>
    <s v="Consumer"/>
    <s v="Japan"/>
    <x v="2"/>
    <s v="Asia Pacific"/>
    <s v="Furniture"/>
    <n v="2888.76"/>
    <n v="7"/>
    <n v="0"/>
    <n v="173.25"/>
    <s v="Medium"/>
    <x v="1"/>
  </r>
  <r>
    <n v="721"/>
    <n v="2014"/>
    <n v="7"/>
    <s v="Susan Pistek"/>
    <d v="2014-07-08T00:00:00"/>
    <d v="2014-07-11T00:00:00"/>
    <x v="0"/>
    <s v="Consumer"/>
    <s v="Italy"/>
    <x v="6"/>
    <s v="Europe"/>
    <s v="Office Supplies"/>
    <n v="3979.29"/>
    <n v="7"/>
    <n v="0"/>
    <n v="1989.5399999999997"/>
    <s v="Medium"/>
    <x v="5"/>
  </r>
  <r>
    <n v="627"/>
    <n v="2014"/>
    <n v="7"/>
    <s v="Adrian Hane"/>
    <d v="2014-07-01T00:00:00"/>
    <d v="2014-07-04T00:00:00"/>
    <x v="2"/>
    <s v="Home Office"/>
    <s v="United States"/>
    <x v="9"/>
    <s v="USCA"/>
    <s v="Technology"/>
    <n v="50.120000000000005"/>
    <n v="7"/>
    <n v="0.2"/>
    <n v="-0.62650000000000716"/>
    <s v="Medium"/>
    <x v="5"/>
  </r>
  <r>
    <n v="266"/>
    <n v="2013"/>
    <n v="7"/>
    <s v="Brosina Hoffman"/>
    <d v="2013-07-23T00:00:00"/>
    <d v="2013-07-28T00:00:00"/>
    <x v="1"/>
    <s v="Consumer"/>
    <s v="Germany"/>
    <x v="1"/>
    <s v="Europe"/>
    <s v="Technology"/>
    <n v="2944.08"/>
    <n v="5"/>
    <n v="0.1"/>
    <n v="1112.1300000000001"/>
    <s v="High"/>
    <x v="3"/>
  </r>
  <r>
    <n v="348"/>
    <n v="2013"/>
    <n v="7"/>
    <s v="Charles Sheldon"/>
    <d v="2013-07-18T00:00:00"/>
    <d v="2013-07-19T00:00:00"/>
    <x v="0"/>
    <s v="Corporate"/>
    <s v="Australia"/>
    <x v="0"/>
    <s v="Asia Pacific"/>
    <s v="Technology"/>
    <n v="1863"/>
    <n v="8"/>
    <n v="0.1"/>
    <n v="393.24"/>
    <s v="High"/>
    <x v="0"/>
  </r>
  <r>
    <n v="32"/>
    <n v="2013"/>
    <n v="7"/>
    <s v="Bill Shonely"/>
    <d v="2013-07-17T00:00:00"/>
    <d v="2013-07-19T00:00:00"/>
    <x v="0"/>
    <s v="Corporate"/>
    <s v="France"/>
    <x v="1"/>
    <s v="Europe"/>
    <s v="Technology"/>
    <n v="2402.8650000000002"/>
    <n v="9"/>
    <n v="0.15"/>
    <n v="763.15499999999997"/>
    <s v="Critical"/>
    <x v="2"/>
  </r>
  <r>
    <n v="366"/>
    <n v="2013"/>
    <n v="7"/>
    <s v="Barry Gonzalez"/>
    <d v="2013-07-13T00:00:00"/>
    <d v="2013-07-16T00:00:00"/>
    <x v="2"/>
    <s v="Consumer"/>
    <s v="Finland"/>
    <x v="3"/>
    <s v="Europe"/>
    <s v="Technology"/>
    <n v="1245.0000000000002"/>
    <n v="4"/>
    <n v="0"/>
    <n v="161.76"/>
    <s v="Critical"/>
    <x v="5"/>
  </r>
  <r>
    <n v="644"/>
    <n v="2013"/>
    <n v="7"/>
    <s v="Carl Ludwig"/>
    <d v="2013-07-04T00:00:00"/>
    <d v="2013-07-04T00:00:00"/>
    <x v="3"/>
    <s v="Consumer"/>
    <s v="Brazil"/>
    <x v="7"/>
    <s v="LATAM"/>
    <s v="Technology"/>
    <n v="1363.2000000000003"/>
    <n v="8"/>
    <n v="0.6"/>
    <n v="-1806.2400000000005"/>
    <s v="Critical"/>
    <x v="6"/>
  </r>
  <r>
    <n v="647"/>
    <n v="2013"/>
    <n v="7"/>
    <s v="Darren Budd"/>
    <d v="2013-07-03T00:00:00"/>
    <d v="2013-07-07T00:00:00"/>
    <x v="1"/>
    <s v="Corporate"/>
    <s v="France"/>
    <x v="1"/>
    <s v="Europe"/>
    <s v="Technology"/>
    <n v="2123.0280000000002"/>
    <n v="8"/>
    <n v="0.15"/>
    <n v="124.7879999999999"/>
    <s v="High"/>
    <x v="1"/>
  </r>
  <r>
    <n v="107"/>
    <n v="2012"/>
    <n v="7"/>
    <s v="Aaron Smayling"/>
    <d v="2012-07-26T00:00:00"/>
    <d v="2012-08-01T00:00:00"/>
    <x v="1"/>
    <s v="Corporate"/>
    <s v="United States"/>
    <x v="17"/>
    <s v="USCA"/>
    <s v="Office Supplies"/>
    <n v="65.78"/>
    <n v="11"/>
    <n v="0"/>
    <n v="32.232199999999999"/>
    <s v="Medium"/>
    <x v="7"/>
  </r>
  <r>
    <n v="220"/>
    <n v="2012"/>
    <n v="7"/>
    <s v="Bruce Geld"/>
    <d v="2012-07-18T00:00:00"/>
    <d v="2012-07-19T00:00:00"/>
    <x v="0"/>
    <s v="Consumer"/>
    <s v="Malaysia"/>
    <x v="10"/>
    <s v="Asia Pacific"/>
    <s v="Technology"/>
    <n v="2555.6400000000003"/>
    <n v="4"/>
    <n v="0"/>
    <n v="664.43999999999994"/>
    <s v="High"/>
    <x v="0"/>
  </r>
  <r>
    <n v="569"/>
    <n v="2012"/>
    <n v="7"/>
    <s v="Adrian Hane"/>
    <d v="2012-07-17T00:00:00"/>
    <d v="2012-07-17T00:00:00"/>
    <x v="3"/>
    <s v="Home Office"/>
    <s v="United States"/>
    <x v="19"/>
    <s v="USCA"/>
    <s v="Furniture"/>
    <n v="259.13600000000002"/>
    <n v="4"/>
    <n v="0.2"/>
    <n v="-25.913599999999988"/>
    <s v="High"/>
    <x v="6"/>
  </r>
  <r>
    <n v="390"/>
    <n v="2012"/>
    <n v="7"/>
    <s v="Melanie Seite"/>
    <d v="2012-07-13T00:00:00"/>
    <d v="2012-07-14T00:00:00"/>
    <x v="0"/>
    <s v="Consumer"/>
    <s v="United Kingdom"/>
    <x v="3"/>
    <s v="Europe"/>
    <s v="Technology"/>
    <n v="956.34000000000015"/>
    <n v="4"/>
    <n v="0.1"/>
    <n v="-95.700000000000017"/>
    <s v="Critical"/>
    <x v="0"/>
  </r>
  <r>
    <n v="186"/>
    <n v="2015"/>
    <n v="8"/>
    <s v="Eugene Hildebrand"/>
    <d v="2015-08-29T00:00:00"/>
    <d v="2015-09-03T00:00:00"/>
    <x v="1"/>
    <s v="Home Office"/>
    <s v="France"/>
    <x v="1"/>
    <s v="Europe"/>
    <s v="Technology"/>
    <n v="4876.875"/>
    <n v="9"/>
    <n v="0.15"/>
    <n v="745.875"/>
    <s v="Medium"/>
    <x v="3"/>
  </r>
  <r>
    <n v="293"/>
    <n v="2015"/>
    <n v="8"/>
    <s v="Chad Cunningham"/>
    <d v="2015-08-29T00:00:00"/>
    <d v="2015-09-02T00:00:00"/>
    <x v="1"/>
    <s v="Home Office"/>
    <s v="Mexico"/>
    <x v="11"/>
    <s v="LATAM"/>
    <s v="Technology"/>
    <n v="2142.3000000000002"/>
    <n v="5"/>
    <n v="0"/>
    <n v="556.9"/>
    <s v="High"/>
    <x v="1"/>
  </r>
  <r>
    <n v="760"/>
    <n v="2015"/>
    <n v="8"/>
    <s v="Sarah Brown"/>
    <d v="2015-08-29T00:00:00"/>
    <d v="2015-09-03T00:00:00"/>
    <x v="2"/>
    <s v="Consumer"/>
    <s v="Brazil"/>
    <x v="7"/>
    <s v="LATAM"/>
    <s v="Office Supplies"/>
    <n v="3044.8"/>
    <n v="8"/>
    <n v="0"/>
    <n v="91.2"/>
    <s v="Medium"/>
    <x v="3"/>
  </r>
  <r>
    <n v="48"/>
    <n v="2015"/>
    <n v="8"/>
    <s v="Arthur Prichep"/>
    <d v="2015-08-28T00:00:00"/>
    <d v="2015-08-29T00:00:00"/>
    <x v="0"/>
    <s v="Consumer"/>
    <s v="China"/>
    <x v="2"/>
    <s v="Asia Pacific"/>
    <s v="Furniture"/>
    <n v="2761.2"/>
    <n v="6"/>
    <n v="0"/>
    <n v="110.34"/>
    <s v="High"/>
    <x v="0"/>
  </r>
  <r>
    <n v="301"/>
    <n v="2015"/>
    <n v="8"/>
    <s v="Carlos Meador"/>
    <d v="2015-08-28T00:00:00"/>
    <d v="2015-08-31T00:00:00"/>
    <x v="0"/>
    <s v="Consumer"/>
    <s v="China"/>
    <x v="2"/>
    <s v="Asia Pacific"/>
    <s v="Office Supplies"/>
    <n v="1682.91"/>
    <n v="3"/>
    <n v="0"/>
    <n v="487.98"/>
    <s v="Medium"/>
    <x v="5"/>
  </r>
  <r>
    <n v="74"/>
    <n v="2015"/>
    <n v="8"/>
    <s v="Laura Armstrong"/>
    <d v="2015-08-26T00:00:00"/>
    <d v="2015-08-27T00:00:00"/>
    <x v="0"/>
    <s v="Corporate"/>
    <s v="Indonesia"/>
    <x v="10"/>
    <s v="Asia Pacific"/>
    <s v="Furniture"/>
    <n v="3427.1495999999997"/>
    <n v="7"/>
    <n v="0.47000000000000003"/>
    <n v="-452.81039999999985"/>
    <s v="High"/>
    <x v="0"/>
  </r>
  <r>
    <n v="742"/>
    <n v="2015"/>
    <n v="8"/>
    <s v="Brad Eason"/>
    <d v="2015-08-26T00:00:00"/>
    <d v="2015-08-28T00:00:00"/>
    <x v="0"/>
    <s v="Home Office"/>
    <s v="Australia"/>
    <x v="0"/>
    <s v="Asia Pacific"/>
    <s v="Furniture"/>
    <n v="1653.8039999999994"/>
    <n v="6"/>
    <n v="0.4"/>
    <n v="-689.25599999999986"/>
    <s v="High"/>
    <x v="2"/>
  </r>
  <r>
    <n v="451"/>
    <n v="2015"/>
    <n v="8"/>
    <s v="Sally Hughsby"/>
    <d v="2015-08-23T00:00:00"/>
    <d v="2015-08-28T00:00:00"/>
    <x v="1"/>
    <s v="Corporate"/>
    <s v="Hungary"/>
    <x v="15"/>
    <s v="Europe"/>
    <s v="Technology"/>
    <n v="3449.88"/>
    <n v="14"/>
    <n v="0"/>
    <n v="275.94"/>
    <s v="Medium"/>
    <x v="3"/>
  </r>
  <r>
    <n v="163"/>
    <n v="2015"/>
    <n v="8"/>
    <s v="Liz Carlisle"/>
    <d v="2015-08-20T00:00:00"/>
    <d v="2015-08-25T00:00:00"/>
    <x v="1"/>
    <s v="Consumer"/>
    <s v="Saudi Arabia"/>
    <x v="12"/>
    <s v="Asia Pacific"/>
    <s v="Technology"/>
    <n v="5211.12"/>
    <n v="8"/>
    <n v="0"/>
    <n v="1146.24"/>
    <s v="Medium"/>
    <x v="3"/>
  </r>
  <r>
    <n v="575"/>
    <n v="2015"/>
    <n v="8"/>
    <s v="Adrian Hane"/>
    <d v="2015-08-18T00:00:00"/>
    <d v="2015-08-24T00:00:00"/>
    <x v="1"/>
    <s v="Home Office"/>
    <s v="United States"/>
    <x v="8"/>
    <s v="USCA"/>
    <s v="Technology"/>
    <n v="98.16"/>
    <n v="6"/>
    <n v="0"/>
    <n v="9.8159999999999954"/>
    <s v="Low"/>
    <x v="7"/>
  </r>
  <r>
    <n v="584"/>
    <n v="2015"/>
    <n v="8"/>
    <s v="Adrian Hane"/>
    <d v="2015-08-18T00:00:00"/>
    <d v="2015-08-24T00:00:00"/>
    <x v="1"/>
    <s v="Home Office"/>
    <s v="United States"/>
    <x v="8"/>
    <s v="USCA"/>
    <s v="Office Supplies"/>
    <n v="102.93"/>
    <n v="3"/>
    <n v="0"/>
    <n v="48.377100000000006"/>
    <s v="Low"/>
    <x v="7"/>
  </r>
  <r>
    <n v="221"/>
    <n v="2015"/>
    <n v="8"/>
    <s v="Corey Roper"/>
    <d v="2015-08-14T00:00:00"/>
    <d v="2015-08-16T00:00:00"/>
    <x v="2"/>
    <s v="Home Office"/>
    <s v="Russia"/>
    <x v="15"/>
    <s v="Europe"/>
    <s v="Furniture"/>
    <n v="3498.7200000000003"/>
    <n v="8"/>
    <n v="0"/>
    <n v="594.72"/>
    <s v="Medium"/>
    <x v="2"/>
  </r>
  <r>
    <n v="792"/>
    <n v="2015"/>
    <n v="8"/>
    <s v="Henry Goldwyn"/>
    <d v="2015-08-14T00:00:00"/>
    <d v="2015-08-18T00:00:00"/>
    <x v="1"/>
    <s v="Corporate"/>
    <s v="Pakistan"/>
    <x v="4"/>
    <s v="Asia Pacific"/>
    <s v="Office Supplies"/>
    <n v="1582.1100000000001"/>
    <n v="6"/>
    <n v="0.5"/>
    <n v="-886.05000000000007"/>
    <s v="High"/>
    <x v="1"/>
  </r>
  <r>
    <n v="638"/>
    <n v="2015"/>
    <n v="8"/>
    <s v="Dennis Kane"/>
    <d v="2015-08-12T00:00:00"/>
    <d v="2015-08-15T00:00:00"/>
    <x v="2"/>
    <s v="Consumer"/>
    <s v="Democratic Republic of the Congo"/>
    <x v="14"/>
    <s v="Africa"/>
    <s v="Technology"/>
    <n v="1018.3200000000002"/>
    <n v="4"/>
    <n v="0"/>
    <n v="183.24"/>
    <s v="Critical"/>
    <x v="5"/>
  </r>
  <r>
    <n v="63"/>
    <n v="2015"/>
    <n v="8"/>
    <s v="Michael Stewart"/>
    <d v="2015-08-11T00:00:00"/>
    <d v="2015-08-16T00:00:00"/>
    <x v="2"/>
    <s v="Corporate"/>
    <s v="Germany"/>
    <x v="1"/>
    <s v="Europe"/>
    <s v="Technology"/>
    <n v="4473.0000000000009"/>
    <n v="7"/>
    <n v="0"/>
    <n v="313.11"/>
    <s v="Medium"/>
    <x v="3"/>
  </r>
  <r>
    <n v="621"/>
    <n v="2015"/>
    <n v="8"/>
    <s v="Maria Etezadi"/>
    <d v="2015-08-11T00:00:00"/>
    <d v="2015-08-14T00:00:00"/>
    <x v="0"/>
    <s v="Home Office"/>
    <s v="United Kingdom"/>
    <x v="3"/>
    <s v="Europe"/>
    <s v="Furniture"/>
    <n v="856.68000000000006"/>
    <n v="2"/>
    <n v="0"/>
    <n v="274.08"/>
    <s v="Critical"/>
    <x v="5"/>
  </r>
  <r>
    <n v="337"/>
    <n v="2015"/>
    <n v="8"/>
    <s v="Christine Abelman"/>
    <d v="2015-08-07T00:00:00"/>
    <d v="2015-08-09T00:00:00"/>
    <x v="2"/>
    <s v="Corporate"/>
    <s v="France"/>
    <x v="1"/>
    <s v="Europe"/>
    <s v="Technology"/>
    <n v="1625.2425000000003"/>
    <n v="3"/>
    <n v="0.15"/>
    <n v="-76.567499999999995"/>
    <s v="Critical"/>
    <x v="2"/>
  </r>
  <r>
    <n v="499"/>
    <n v="2015"/>
    <n v="8"/>
    <s v="Joy Smith"/>
    <d v="2015-08-07T00:00:00"/>
    <d v="2015-08-12T00:00:00"/>
    <x v="1"/>
    <s v="Consumer"/>
    <s v="Pakistan"/>
    <x v="4"/>
    <s v="Asia Pacific"/>
    <s v="Furniture"/>
    <n v="2584.0079999999998"/>
    <n v="7"/>
    <n v="0.2"/>
    <n v="290.59800000000018"/>
    <s v="Medium"/>
    <x v="3"/>
  </r>
  <r>
    <n v="381"/>
    <n v="2015"/>
    <n v="8"/>
    <s v="Art Foster"/>
    <d v="2015-08-06T00:00:00"/>
    <d v="2015-08-09T00:00:00"/>
    <x v="2"/>
    <s v="Consumer"/>
    <s v="India"/>
    <x v="4"/>
    <s v="Asia Pacific"/>
    <s v="Technology"/>
    <n v="2550"/>
    <n v="4"/>
    <n v="0"/>
    <n v="280.44"/>
    <s v="High"/>
    <x v="5"/>
  </r>
  <r>
    <n v="543"/>
    <n v="2015"/>
    <n v="8"/>
    <s v="Sally Knutson"/>
    <d v="2015-08-06T00:00:00"/>
    <d v="2015-08-07T00:00:00"/>
    <x v="0"/>
    <s v="Consumer"/>
    <s v="France"/>
    <x v="1"/>
    <s v="Europe"/>
    <s v="Technology"/>
    <n v="1547.1"/>
    <n v="6"/>
    <n v="0"/>
    <n v="340.2"/>
    <s v="Critical"/>
    <x v="0"/>
  </r>
  <r>
    <n v="703"/>
    <n v="2015"/>
    <n v="8"/>
    <s v="Rick Wilson"/>
    <d v="2015-08-06T00:00:00"/>
    <d v="2015-08-06T00:00:00"/>
    <x v="3"/>
    <s v="Corporate"/>
    <s v="Norway"/>
    <x v="3"/>
    <s v="Europe"/>
    <s v="Technology"/>
    <n v="1590.9"/>
    <n v="5"/>
    <n v="0"/>
    <n v="508.94999999999993"/>
    <s v="Medium"/>
    <x v="6"/>
  </r>
  <r>
    <n v="59"/>
    <n v="2015"/>
    <n v="8"/>
    <s v="Mitch Webber"/>
    <d v="2015-08-05T00:00:00"/>
    <d v="2015-08-06T00:00:00"/>
    <x v="0"/>
    <s v="Consumer"/>
    <s v="Australia"/>
    <x v="0"/>
    <s v="Asia Pacific"/>
    <s v="Office Supplies"/>
    <n v="4191.5069999999996"/>
    <n v="9"/>
    <n v="0.1"/>
    <n v="1164.2669999999998"/>
    <s v="High"/>
    <x v="0"/>
  </r>
  <r>
    <n v="637"/>
    <n v="2015"/>
    <n v="8"/>
    <s v="Chris McAfee"/>
    <d v="2015-08-05T00:00:00"/>
    <d v="2015-08-09T00:00:00"/>
    <x v="1"/>
    <s v="Consumer"/>
    <s v="United Kingdom"/>
    <x v="3"/>
    <s v="Europe"/>
    <s v="Technology"/>
    <n v="1237.44"/>
    <n v="8"/>
    <n v="0"/>
    <n v="74.16"/>
    <s v="High"/>
    <x v="1"/>
  </r>
  <r>
    <n v="485"/>
    <n v="2015"/>
    <n v="8"/>
    <s v="Tom Stivers"/>
    <d v="2015-08-04T00:00:00"/>
    <d v="2015-08-09T00:00:00"/>
    <x v="2"/>
    <s v="Corporate"/>
    <s v="Montenegro"/>
    <x v="6"/>
    <s v="Europe"/>
    <s v="Office Supplies"/>
    <n v="3234.24"/>
    <n v="6"/>
    <n v="0"/>
    <n v="970.19999999999993"/>
    <s v="Medium"/>
    <x v="3"/>
  </r>
  <r>
    <n v="511"/>
    <n v="2015"/>
    <n v="8"/>
    <s v="Adrian Barton"/>
    <d v="2015-08-04T00:00:00"/>
    <d v="2015-08-08T00:00:00"/>
    <x v="1"/>
    <s v="Consumer"/>
    <s v="United States"/>
    <x v="9"/>
    <s v="USCA"/>
    <s v="Technology"/>
    <n v="39.816000000000003"/>
    <n v="3"/>
    <n v="0.2"/>
    <n v="7.4654999999999987"/>
    <s v="High"/>
    <x v="1"/>
  </r>
  <r>
    <n v="77"/>
    <n v="2015"/>
    <n v="8"/>
    <s v="Aaron Smayling"/>
    <d v="2015-08-02T00:00:00"/>
    <d v="2015-08-08T00:00:00"/>
    <x v="1"/>
    <s v="Corporate"/>
    <s v="United States"/>
    <x v="9"/>
    <s v="USCA"/>
    <s v="Technology"/>
    <n v="1439.982"/>
    <n v="3"/>
    <n v="0.4"/>
    <n v="-263.99670000000026"/>
    <s v="Medium"/>
    <x v="7"/>
  </r>
  <r>
    <n v="116"/>
    <n v="2015"/>
    <n v="8"/>
    <s v="Aaron Smayling"/>
    <d v="2015-08-02T00:00:00"/>
    <d v="2015-08-08T00:00:00"/>
    <x v="1"/>
    <s v="Corporate"/>
    <s v="United States"/>
    <x v="9"/>
    <s v="USCA"/>
    <s v="Office Supplies"/>
    <n v="36.288000000000011"/>
    <n v="7"/>
    <n v="0.2"/>
    <n v="12.700800000000001"/>
    <s v="Medium"/>
    <x v="7"/>
  </r>
  <r>
    <n v="152"/>
    <n v="2015"/>
    <n v="8"/>
    <s v="Ryan Akin"/>
    <d v="2015-08-02T00:00:00"/>
    <d v="2015-08-03T00:00:00"/>
    <x v="0"/>
    <s v="Consumer"/>
    <s v="France"/>
    <x v="1"/>
    <s v="Europe"/>
    <s v="Furniture"/>
    <n v="1112.778"/>
    <n v="3"/>
    <n v="0.1"/>
    <n v="296.65800000000007"/>
    <s v="Critical"/>
    <x v="0"/>
  </r>
  <r>
    <n v="64"/>
    <n v="2014"/>
    <n v="8"/>
    <s v="Kimberly Carter"/>
    <d v="2014-08-31T00:00:00"/>
    <d v="2014-09-03T00:00:00"/>
    <x v="0"/>
    <s v="Corporate"/>
    <s v="Germany"/>
    <x v="1"/>
    <s v="Europe"/>
    <s v="Technology"/>
    <n v="1502.0100000000002"/>
    <n v="9"/>
    <n v="0"/>
    <n v="225.18"/>
    <s v="Critical"/>
    <x v="5"/>
  </r>
  <r>
    <n v="159"/>
    <n v="2014"/>
    <n v="8"/>
    <s v="Adam Bellavance"/>
    <d v="2014-08-30T00:00:00"/>
    <d v="2014-09-04T00:00:00"/>
    <x v="1"/>
    <s v="Home Office"/>
    <s v="United States"/>
    <x v="17"/>
    <s v="USCA"/>
    <s v="Office Supplies"/>
    <n v="27.93"/>
    <n v="3"/>
    <n v="0"/>
    <n v="8.0996999999999986"/>
    <s v="Medium"/>
    <x v="3"/>
  </r>
  <r>
    <n v="149"/>
    <n v="2014"/>
    <n v="8"/>
    <s v="Corey Roper"/>
    <d v="2014-08-27T00:00:00"/>
    <d v="2014-08-29T00:00:00"/>
    <x v="2"/>
    <s v="Home Office"/>
    <s v="Australia"/>
    <x v="0"/>
    <s v="Asia Pacific"/>
    <s v="Furniture"/>
    <n v="2760.3450000000003"/>
    <n v="7"/>
    <n v="0.1"/>
    <n v="-214.72500000000002"/>
    <s v="High"/>
    <x v="2"/>
  </r>
  <r>
    <n v="255"/>
    <n v="2014"/>
    <n v="8"/>
    <s v="Heather Jas"/>
    <d v="2014-08-24T00:00:00"/>
    <d v="2014-08-26T00:00:00"/>
    <x v="2"/>
    <s v="Home Office"/>
    <s v="China"/>
    <x v="2"/>
    <s v="Asia Pacific"/>
    <s v="Furniture"/>
    <n v="2214.8490000000002"/>
    <n v="7"/>
    <n v="0.3"/>
    <n v="-221.57100000000014"/>
    <s v="Critical"/>
    <x v="2"/>
  </r>
  <r>
    <n v="41"/>
    <n v="2014"/>
    <n v="8"/>
    <s v="Joy Bell-"/>
    <d v="2014-08-22T00:00:00"/>
    <d v="2014-08-26T00:00:00"/>
    <x v="1"/>
    <s v="Consumer"/>
    <s v="Indonesia"/>
    <x v="10"/>
    <s v="Asia Pacific"/>
    <s v="Technology"/>
    <n v="3200.5962"/>
    <n v="6"/>
    <n v="0.17"/>
    <n v="-77.203799999999887"/>
    <s v="High"/>
    <x v="1"/>
  </r>
  <r>
    <n v="597"/>
    <n v="2014"/>
    <n v="8"/>
    <s v="Paul Lucas"/>
    <d v="2014-08-20T00:00:00"/>
    <d v="2014-08-20T00:00:00"/>
    <x v="3"/>
    <s v="Home Office"/>
    <s v="Myanmar (Burma)"/>
    <x v="10"/>
    <s v="Asia Pacific"/>
    <s v="Office Supplies"/>
    <n v="1549.1285999999998"/>
    <n v="6"/>
    <n v="0.17"/>
    <n v="-56.111400000000003"/>
    <s v="Critical"/>
    <x v="6"/>
  </r>
  <r>
    <n v="492"/>
    <n v="2014"/>
    <n v="8"/>
    <s v="Candace McMahon"/>
    <d v="2014-08-19T00:00:00"/>
    <d v="2014-08-21T00:00:00"/>
    <x v="2"/>
    <s v="Corporate"/>
    <s v="Pakistan"/>
    <x v="4"/>
    <s v="Asia Pacific"/>
    <s v="Technology"/>
    <n v="2863.08"/>
    <n v="9"/>
    <n v="0.5"/>
    <n v="-458.19000000000005"/>
    <s v="Medium"/>
    <x v="2"/>
  </r>
  <r>
    <n v="763"/>
    <n v="2014"/>
    <n v="8"/>
    <s v="Michelle Tran"/>
    <d v="2014-08-19T00:00:00"/>
    <d v="2014-08-20T00:00:00"/>
    <x v="0"/>
    <s v="Home Office"/>
    <s v="Nigeria"/>
    <x v="21"/>
    <s v="Africa"/>
    <s v="Furniture"/>
    <n v="1669.248"/>
    <n v="12"/>
    <n v="0.7"/>
    <n v="-1558.1519999999996"/>
    <s v="Medium"/>
    <x v="0"/>
  </r>
  <r>
    <n v="388"/>
    <n v="2014"/>
    <n v="8"/>
    <s v="Justin Deggeller"/>
    <d v="2014-08-17T00:00:00"/>
    <d v="2014-08-20T00:00:00"/>
    <x v="2"/>
    <s v="Corporate"/>
    <s v="United Kingdom"/>
    <x v="3"/>
    <s v="Europe"/>
    <s v="Furniture"/>
    <n v="1233.6299999999999"/>
    <n v="3"/>
    <n v="0"/>
    <n v="234.36"/>
    <s v="Critical"/>
    <x v="5"/>
  </r>
  <r>
    <n v="472"/>
    <n v="2014"/>
    <n v="8"/>
    <s v="Jack Lebron"/>
    <d v="2014-08-15T00:00:00"/>
    <d v="2014-08-17T00:00:00"/>
    <x v="2"/>
    <s v="Consumer"/>
    <s v="Russia"/>
    <x v="15"/>
    <s v="Europe"/>
    <s v="Technology"/>
    <n v="2544.84"/>
    <n v="4"/>
    <n v="0"/>
    <n v="712.43999999999994"/>
    <s v="Medium"/>
    <x v="2"/>
  </r>
  <r>
    <n v="443"/>
    <n v="2014"/>
    <n v="8"/>
    <s v="Justin Ellison"/>
    <d v="2014-08-05T00:00:00"/>
    <d v="2014-08-07T00:00:00"/>
    <x v="0"/>
    <s v="Corporate"/>
    <s v="Indonesia"/>
    <x v="10"/>
    <s v="Asia Pacific"/>
    <s v="Furniture"/>
    <n v="677.63519999999994"/>
    <n v="2"/>
    <n v="7.0000000000000007E-2"/>
    <n v="211.2552"/>
    <s v="Critical"/>
    <x v="2"/>
  </r>
  <r>
    <n v="214"/>
    <n v="2014"/>
    <n v="8"/>
    <s v="Mary Zewe"/>
    <d v="2014-08-02T00:00:00"/>
    <d v="2014-08-02T00:00:00"/>
    <x v="3"/>
    <s v="Corporate"/>
    <s v="Iran"/>
    <x v="4"/>
    <s v="Asia Pacific"/>
    <s v="Technology"/>
    <n v="1141.8000000000002"/>
    <n v="10"/>
    <n v="0"/>
    <n v="570.90000000000009"/>
    <s v="Critical"/>
    <x v="6"/>
  </r>
  <r>
    <n v="307"/>
    <n v="2014"/>
    <n v="8"/>
    <s v="Thomas Seio"/>
    <d v="2014-08-01T00:00:00"/>
    <d v="2014-08-04T00:00:00"/>
    <x v="2"/>
    <s v="Corporate"/>
    <s v="Australia"/>
    <x v="0"/>
    <s v="Asia Pacific"/>
    <s v="Furniture"/>
    <n v="1512"/>
    <n v="6"/>
    <n v="0"/>
    <n v="498.96"/>
    <s v="Critical"/>
    <x v="5"/>
  </r>
  <r>
    <n v="541"/>
    <n v="2014"/>
    <n v="8"/>
    <s v="Steven Ward"/>
    <d v="2014-08-01T00:00:00"/>
    <d v="2014-08-02T00:00:00"/>
    <x v="0"/>
    <s v="Corporate"/>
    <s v="France"/>
    <x v="1"/>
    <s v="Europe"/>
    <s v="Furniture"/>
    <n v="1850.4449999999999"/>
    <n v="5"/>
    <n v="0.1"/>
    <n v="184.995"/>
    <s v="High"/>
    <x v="0"/>
  </r>
  <r>
    <n v="449"/>
    <n v="2013"/>
    <n v="8"/>
    <s v="Barbara Fisher"/>
    <d v="2013-08-31T00:00:00"/>
    <d v="2013-09-02T00:00:00"/>
    <x v="2"/>
    <s v="Corporate"/>
    <s v="France"/>
    <x v="1"/>
    <s v="Europe"/>
    <s v="Technology"/>
    <n v="1622.1825000000003"/>
    <n v="3"/>
    <n v="0.15"/>
    <n v="324.38249999999994"/>
    <s v="Critical"/>
    <x v="2"/>
  </r>
  <r>
    <n v="786"/>
    <n v="2013"/>
    <n v="8"/>
    <s v="Cari Sayre"/>
    <d v="2013-08-31T00:00:00"/>
    <d v="2013-09-02T00:00:00"/>
    <x v="2"/>
    <s v="Corporate"/>
    <s v="China"/>
    <x v="2"/>
    <s v="Asia Pacific"/>
    <s v="Technology"/>
    <n v="1285.56"/>
    <n v="2"/>
    <n v="0"/>
    <n v="51.42"/>
    <s v="Critical"/>
    <x v="2"/>
  </r>
  <r>
    <n v="687"/>
    <n v="2013"/>
    <n v="8"/>
    <s v="Stefanie Holloman"/>
    <d v="2013-08-30T00:00:00"/>
    <d v="2013-09-02T00:00:00"/>
    <x v="2"/>
    <s v="Corporate"/>
    <s v="Germany"/>
    <x v="1"/>
    <s v="Europe"/>
    <s v="Furniture"/>
    <n v="2794.2525000000001"/>
    <n v="5"/>
    <n v="0.35"/>
    <n v="515.75250000000005"/>
    <s v="Medium"/>
    <x v="5"/>
  </r>
  <r>
    <n v="299"/>
    <n v="2013"/>
    <n v="8"/>
    <s v="Julia Dunbar"/>
    <d v="2013-08-29T00:00:00"/>
    <d v="2013-09-01T00:00:00"/>
    <x v="0"/>
    <s v="Consumer"/>
    <s v="Spain"/>
    <x v="6"/>
    <s v="Europe"/>
    <s v="Office Supplies"/>
    <n v="1392.6330000000003"/>
    <n v="11"/>
    <n v="0.1"/>
    <n v="-139.55700000000002"/>
    <s v="Critical"/>
    <x v="5"/>
  </r>
  <r>
    <n v="305"/>
    <n v="2013"/>
    <n v="8"/>
    <s v="Phillina Ober"/>
    <d v="2013-08-28T00:00:00"/>
    <d v="2013-08-28T00:00:00"/>
    <x v="3"/>
    <s v="Home Office"/>
    <s v="Australia"/>
    <x v="0"/>
    <s v="Asia Pacific"/>
    <s v="Furniture"/>
    <n v="1582.1999999999998"/>
    <n v="6"/>
    <n v="0.4"/>
    <n v="-870.30000000000018"/>
    <s v="Critical"/>
    <x v="6"/>
  </r>
  <r>
    <n v="631"/>
    <n v="2013"/>
    <n v="8"/>
    <s v="Dave Poirier"/>
    <d v="2013-08-28T00:00:00"/>
    <d v="2013-09-02T00:00:00"/>
    <x v="2"/>
    <s v="Corporate"/>
    <s v="Australia"/>
    <x v="0"/>
    <s v="Asia Pacific"/>
    <s v="Office Supplies"/>
    <n v="2498.5259999999998"/>
    <n v="9"/>
    <n v="0.1"/>
    <n v="499.44600000000008"/>
    <s v="Medium"/>
    <x v="3"/>
  </r>
  <r>
    <n v="546"/>
    <n v="2013"/>
    <n v="8"/>
    <s v="Astrea Jones"/>
    <d v="2013-08-27T00:00:00"/>
    <d v="2013-08-31T00:00:00"/>
    <x v="1"/>
    <s v="Consumer"/>
    <s v="Morocco"/>
    <x v="16"/>
    <s v="Africa"/>
    <s v="Technology"/>
    <n v="2544.6000000000004"/>
    <n v="4"/>
    <n v="0"/>
    <n v="1246.8000000000002"/>
    <s v="High"/>
    <x v="1"/>
  </r>
  <r>
    <n v="494"/>
    <n v="2013"/>
    <n v="8"/>
    <s v="Kristina Nunn"/>
    <d v="2013-08-22T00:00:00"/>
    <d v="2013-08-29T00:00:00"/>
    <x v="1"/>
    <s v="Home Office"/>
    <s v="Iran"/>
    <x v="4"/>
    <s v="Asia Pacific"/>
    <s v="Office Supplies"/>
    <n v="3369.24"/>
    <n v="6"/>
    <n v="0"/>
    <n v="606.41999999999996"/>
    <s v="Low"/>
    <x v="4"/>
  </r>
  <r>
    <n v="591"/>
    <n v="2013"/>
    <n v="8"/>
    <s v="Cathy Prescott"/>
    <d v="2013-08-20T00:00:00"/>
    <d v="2013-08-22T00:00:00"/>
    <x v="0"/>
    <s v="Corporate"/>
    <s v="South Africa"/>
    <x v="18"/>
    <s v="Africa"/>
    <s v="Furniture"/>
    <n v="889.0200000000001"/>
    <n v="6"/>
    <n v="0"/>
    <n v="320.04000000000002"/>
    <s v="Critical"/>
    <x v="2"/>
  </r>
  <r>
    <n v="610"/>
    <n v="2013"/>
    <n v="8"/>
    <s v="Charles McCrossin"/>
    <d v="2013-08-20T00:00:00"/>
    <d v="2013-08-24T00:00:00"/>
    <x v="1"/>
    <s v="Consumer"/>
    <s v="China"/>
    <x v="2"/>
    <s v="Asia Pacific"/>
    <s v="Technology"/>
    <n v="5737.5"/>
    <n v="9"/>
    <n v="0"/>
    <n v="630.99"/>
    <s v="Medium"/>
    <x v="1"/>
  </r>
  <r>
    <n v="645"/>
    <n v="2013"/>
    <n v="8"/>
    <s v="Christina Anderson"/>
    <d v="2013-08-20T00:00:00"/>
    <d v="2013-08-24T00:00:00"/>
    <x v="1"/>
    <s v="Consumer"/>
    <s v="United Kingdom"/>
    <x v="3"/>
    <s v="Europe"/>
    <s v="Furniture"/>
    <n v="3315.2699999999995"/>
    <n v="7"/>
    <n v="0"/>
    <n v="961.38"/>
    <s v="High"/>
    <x v="1"/>
  </r>
  <r>
    <n v="341"/>
    <n v="2013"/>
    <n v="8"/>
    <s v="Duane Benoit"/>
    <d v="2013-08-17T00:00:00"/>
    <d v="2013-08-19T00:00:00"/>
    <x v="2"/>
    <s v="Consumer"/>
    <s v="Romania"/>
    <x v="15"/>
    <s v="Europe"/>
    <s v="Furniture"/>
    <n v="1391.52"/>
    <n v="8"/>
    <n v="0"/>
    <n v="69.36"/>
    <s v="Critical"/>
    <x v="2"/>
  </r>
  <r>
    <n v="134"/>
    <n v="2013"/>
    <n v="8"/>
    <s v="Evan Minnotte"/>
    <d v="2013-08-16T00:00:00"/>
    <d v="2013-08-16T00:00:00"/>
    <x v="3"/>
    <s v="Home Office"/>
    <s v="Thailand"/>
    <x v="10"/>
    <s v="Asia Pacific"/>
    <s v="Technology"/>
    <n v="3741.5237999999995"/>
    <n v="7"/>
    <n v="0.17"/>
    <n v="946.63379999999972"/>
    <s v="High"/>
    <x v="6"/>
  </r>
  <r>
    <n v="791"/>
    <n v="2013"/>
    <n v="8"/>
    <s v="Steven Ward"/>
    <d v="2013-08-16T00:00:00"/>
    <d v="2013-08-20T00:00:00"/>
    <x v="1"/>
    <s v="Corporate"/>
    <s v="Australia"/>
    <x v="0"/>
    <s v="Asia Pacific"/>
    <s v="Technology"/>
    <n v="2897.91"/>
    <n v="5"/>
    <n v="0.1"/>
    <n v="901.56"/>
    <s v="Medium"/>
    <x v="1"/>
  </r>
  <r>
    <n v="272"/>
    <n v="2013"/>
    <n v="8"/>
    <s v="Carol Triggs"/>
    <d v="2013-08-10T00:00:00"/>
    <d v="2013-08-12T00:00:00"/>
    <x v="0"/>
    <s v="Consumer"/>
    <s v="Japan"/>
    <x v="2"/>
    <s v="Asia Pacific"/>
    <s v="Technology"/>
    <n v="3038.64"/>
    <n v="8"/>
    <n v="0"/>
    <n v="1245.8399999999999"/>
    <s v="High"/>
    <x v="2"/>
  </r>
  <r>
    <n v="346"/>
    <n v="2013"/>
    <n v="8"/>
    <s v="Karl Braun"/>
    <d v="2013-08-09T00:00:00"/>
    <d v="2013-08-11T00:00:00"/>
    <x v="0"/>
    <s v="Consumer"/>
    <s v="Malaysia"/>
    <x v="10"/>
    <s v="Asia Pacific"/>
    <s v="Technology"/>
    <n v="1226.19"/>
    <n v="7"/>
    <n v="0"/>
    <n v="612.99"/>
    <s v="Critical"/>
    <x v="2"/>
  </r>
  <r>
    <n v="21"/>
    <n v="2013"/>
    <n v="8"/>
    <s v="Ann Blume"/>
    <d v="2013-08-08T00:00:00"/>
    <d v="2013-08-10T00:00:00"/>
    <x v="0"/>
    <s v="Corporate"/>
    <s v="Poland"/>
    <x v="15"/>
    <s v="Europe"/>
    <s v="Furniture"/>
    <n v="1977.7199999999998"/>
    <n v="4"/>
    <n v="0"/>
    <n v="276.84000000000003"/>
    <s v="Critical"/>
    <x v="2"/>
  </r>
  <r>
    <n v="343"/>
    <n v="2013"/>
    <n v="8"/>
    <s v="Bruce Geld"/>
    <d v="2013-08-07T00:00:00"/>
    <d v="2013-08-08T00:00:00"/>
    <x v="0"/>
    <s v="Consumer"/>
    <s v="Brazil"/>
    <x v="7"/>
    <s v="LATAM"/>
    <s v="Office Supplies"/>
    <n v="2461.0600000000004"/>
    <n v="7"/>
    <n v="0"/>
    <n v="566.02"/>
    <s v="High"/>
    <x v="0"/>
  </r>
  <r>
    <n v="276"/>
    <n v="2013"/>
    <n v="8"/>
    <s v="Phillina Ober"/>
    <d v="2013-08-06T00:00:00"/>
    <d v="2013-08-07T00:00:00"/>
    <x v="0"/>
    <s v="Home Office"/>
    <s v="Spain"/>
    <x v="6"/>
    <s v="Europe"/>
    <s v="Technology"/>
    <n v="983.88000000000011"/>
    <n v="8"/>
    <n v="0.1"/>
    <n v="-11.160000000000011"/>
    <s v="Critical"/>
    <x v="0"/>
  </r>
  <r>
    <n v="145"/>
    <n v="2013"/>
    <n v="8"/>
    <s v="Katharine Harms"/>
    <d v="2013-08-03T00:00:00"/>
    <d v="2013-08-08T00:00:00"/>
    <x v="1"/>
    <s v="Corporate"/>
    <s v="Indonesia"/>
    <x v="10"/>
    <s v="Asia Pacific"/>
    <s v="Office Supplies"/>
    <n v="3501.7367999999997"/>
    <n v="8"/>
    <n v="0.17"/>
    <n v="210.85680000000002"/>
    <s v="High"/>
    <x v="3"/>
  </r>
  <r>
    <n v="401"/>
    <n v="2013"/>
    <n v="8"/>
    <s v="Lena Hernandez"/>
    <d v="2013-08-03T00:00:00"/>
    <d v="2013-08-05T00:00:00"/>
    <x v="0"/>
    <s v="Consumer"/>
    <s v="Brazil"/>
    <x v="7"/>
    <s v="LATAM"/>
    <s v="Office Supplies"/>
    <n v="1455.08"/>
    <n v="11"/>
    <n v="0"/>
    <n v="261.8"/>
    <s v="Medium"/>
    <x v="2"/>
  </r>
  <r>
    <n v="526"/>
    <n v="2013"/>
    <n v="8"/>
    <s v="Gary Hwang"/>
    <d v="2013-08-03T00:00:00"/>
    <d v="2013-08-08T00:00:00"/>
    <x v="1"/>
    <s v="Consumer"/>
    <s v="Australia"/>
    <x v="0"/>
    <s v="Asia Pacific"/>
    <s v="Furniture"/>
    <n v="2619"/>
    <n v="8"/>
    <n v="0.1"/>
    <n v="232.68000000000006"/>
    <s v="High"/>
    <x v="3"/>
  </r>
  <r>
    <n v="528"/>
    <n v="2013"/>
    <n v="8"/>
    <s v="Chad McGuire"/>
    <d v="2013-08-03T00:00:00"/>
    <d v="2013-08-07T00:00:00"/>
    <x v="1"/>
    <s v="Consumer"/>
    <s v="Italy"/>
    <x v="6"/>
    <s v="Europe"/>
    <s v="Technology"/>
    <n v="1715.9099999999999"/>
    <n v="7"/>
    <n v="0"/>
    <n v="583.38"/>
    <s v="High"/>
    <x v="1"/>
  </r>
  <r>
    <n v="732"/>
    <n v="2013"/>
    <n v="8"/>
    <s v="Alan Hwang"/>
    <d v="2013-08-03T00:00:00"/>
    <d v="2013-08-07T00:00:00"/>
    <x v="1"/>
    <s v="Consumer"/>
    <s v="Egypt"/>
    <x v="16"/>
    <s v="Africa"/>
    <s v="Office Supplies"/>
    <n v="2243.88"/>
    <n v="4"/>
    <n v="0"/>
    <n v="246.71999999999997"/>
    <s v="Medium"/>
    <x v="1"/>
  </r>
  <r>
    <n v="211"/>
    <n v="2013"/>
    <n v="8"/>
    <s v="Ken Black"/>
    <d v="2013-08-02T00:00:00"/>
    <d v="2013-08-04T00:00:00"/>
    <x v="0"/>
    <s v="Corporate"/>
    <s v="China"/>
    <x v="2"/>
    <s v="Asia Pacific"/>
    <s v="Technology"/>
    <n v="1521"/>
    <n v="4"/>
    <n v="0"/>
    <n v="0"/>
    <s v="High"/>
    <x v="2"/>
  </r>
  <r>
    <n v="238"/>
    <n v="2013"/>
    <n v="8"/>
    <s v="Ellis Ballard"/>
    <d v="2013-08-01T00:00:00"/>
    <d v="2013-08-06T00:00:00"/>
    <x v="2"/>
    <s v="Corporate"/>
    <s v="United Kingdom"/>
    <x v="3"/>
    <s v="Europe"/>
    <s v="Office Supplies"/>
    <n v="3979.29"/>
    <n v="7"/>
    <n v="0"/>
    <n v="1989.5399999999997"/>
    <s v="Medium"/>
    <x v="3"/>
  </r>
  <r>
    <n v="592"/>
    <n v="2012"/>
    <n v="8"/>
    <s v="Joe Kamberova"/>
    <d v="2012-08-29T00:00:00"/>
    <d v="2012-08-29T00:00:00"/>
    <x v="3"/>
    <s v="Consumer"/>
    <s v="Russia"/>
    <x v="15"/>
    <s v="Europe"/>
    <s v="Furniture"/>
    <n v="1782.48"/>
    <n v="4"/>
    <n v="0"/>
    <n v="873.36"/>
    <s v="High"/>
    <x v="6"/>
  </r>
  <r>
    <n v="535"/>
    <n v="2012"/>
    <n v="8"/>
    <s v="Brendan Murry"/>
    <d v="2012-08-28T00:00:00"/>
    <d v="2012-09-04T00:00:00"/>
    <x v="1"/>
    <s v="Corporate"/>
    <s v="Australia"/>
    <x v="0"/>
    <s v="Asia Pacific"/>
    <s v="Furniture"/>
    <n v="2301.1379999999999"/>
    <n v="7"/>
    <n v="0.3"/>
    <n v="-953.44200000000001"/>
    <s v="Low"/>
    <x v="4"/>
  </r>
  <r>
    <n v="700"/>
    <n v="2012"/>
    <n v="8"/>
    <s v="Alejandro Savely"/>
    <d v="2012-08-16T00:00:00"/>
    <d v="2012-08-18T00:00:00"/>
    <x v="0"/>
    <s v="Corporate"/>
    <s v="Russia"/>
    <x v="15"/>
    <s v="Europe"/>
    <s v="Furniture"/>
    <n v="954.60000000000014"/>
    <n v="10"/>
    <n v="0"/>
    <n v="152.69999999999999"/>
    <s v="Critical"/>
    <x v="2"/>
  </r>
  <r>
    <n v="190"/>
    <n v="2012"/>
    <n v="8"/>
    <s v="Alice McCarthy"/>
    <d v="2012-08-15T00:00:00"/>
    <d v="2012-08-20T00:00:00"/>
    <x v="1"/>
    <s v="Corporate"/>
    <s v="United Kingdom"/>
    <x v="3"/>
    <s v="Europe"/>
    <s v="Technology"/>
    <n v="4453.0500000000011"/>
    <n v="7"/>
    <n v="0"/>
    <n v="1424.85"/>
    <s v="Medium"/>
    <x v="3"/>
  </r>
  <r>
    <n v="321"/>
    <n v="2012"/>
    <n v="8"/>
    <s v="Ken Brennan"/>
    <d v="2012-08-15T00:00:00"/>
    <d v="2012-08-19T00:00:00"/>
    <x v="1"/>
    <s v="Corporate"/>
    <s v="India"/>
    <x v="4"/>
    <s v="Asia Pacific"/>
    <s v="Furniture"/>
    <n v="3274.0200000000004"/>
    <n v="9"/>
    <n v="0"/>
    <n v="261.89999999999998"/>
    <s v="Medium"/>
    <x v="1"/>
  </r>
  <r>
    <n v="169"/>
    <n v="2012"/>
    <n v="8"/>
    <s v="Becky Pak"/>
    <d v="2012-08-09T00:00:00"/>
    <d v="2012-08-16T00:00:00"/>
    <x v="1"/>
    <s v="Consumer"/>
    <s v="United Kingdom"/>
    <x v="3"/>
    <s v="Europe"/>
    <s v="Technology"/>
    <n v="5276.9880000000003"/>
    <n v="9"/>
    <n v="0.1"/>
    <n v="1758.8879999999997"/>
    <s v="Medium"/>
    <x v="4"/>
  </r>
  <r>
    <n v="105"/>
    <n v="2012"/>
    <n v="8"/>
    <s v="Khloe Miller"/>
    <d v="2012-08-08T00:00:00"/>
    <d v="2012-08-10T00:00:00"/>
    <x v="0"/>
    <s v="Consumer"/>
    <s v="Germany"/>
    <x v="1"/>
    <s v="Europe"/>
    <s v="Technology"/>
    <n v="1469.2499999999998"/>
    <n v="5"/>
    <n v="0"/>
    <n v="308.39999999999998"/>
    <s v="Critical"/>
    <x v="2"/>
  </r>
  <r>
    <n v="209"/>
    <n v="2012"/>
    <n v="8"/>
    <s v="Larry Hughes"/>
    <d v="2012-08-08T00:00:00"/>
    <d v="2012-08-08T00:00:00"/>
    <x v="3"/>
    <s v="Consumer"/>
    <s v="Dominican Republic"/>
    <x v="20"/>
    <s v="LATAM"/>
    <s v="Technology"/>
    <n v="2044.8000000000006"/>
    <n v="6"/>
    <n v="0.2"/>
    <n v="-332.2800000000002"/>
    <s v="High"/>
    <x v="6"/>
  </r>
  <r>
    <n v="672"/>
    <n v="2012"/>
    <n v="8"/>
    <s v="Larry Hughes"/>
    <d v="2012-08-08T00:00:00"/>
    <d v="2012-08-08T00:00:00"/>
    <x v="3"/>
    <s v="Consumer"/>
    <s v="Dominican Republic"/>
    <x v="20"/>
    <s v="LATAM"/>
    <s v="Office Supplies"/>
    <n v="1819.1040000000005"/>
    <n v="6"/>
    <n v="0.2"/>
    <n v="500.18399999999974"/>
    <s v="High"/>
    <x v="6"/>
  </r>
  <r>
    <n v="481"/>
    <n v="2012"/>
    <n v="8"/>
    <s v="Don Miller"/>
    <d v="2012-08-02T00:00:00"/>
    <d v="2012-08-05T00:00:00"/>
    <x v="2"/>
    <s v="Corporate"/>
    <s v="India"/>
    <x v="4"/>
    <s v="Asia Pacific"/>
    <s v="Technology"/>
    <n v="840.6"/>
    <n v="5"/>
    <n v="0"/>
    <n v="319.34999999999997"/>
    <s v="Critical"/>
    <x v="5"/>
  </r>
  <r>
    <n v="746"/>
    <n v="2015"/>
    <n v="9"/>
    <s v="Scott Williamson"/>
    <d v="2015-09-30T00:00:00"/>
    <d v="2015-10-02T00:00:00"/>
    <x v="0"/>
    <s v="Consumer"/>
    <s v="Italy"/>
    <x v="6"/>
    <s v="Europe"/>
    <s v="Technology"/>
    <n v="1145.232"/>
    <n v="3"/>
    <n v="0.4"/>
    <n v="-706.24800000000005"/>
    <s v="Critical"/>
    <x v="2"/>
  </r>
  <r>
    <n v="244"/>
    <n v="2015"/>
    <n v="9"/>
    <s v="Maxwell Schwartz"/>
    <d v="2015-09-28T00:00:00"/>
    <d v="2015-10-01T00:00:00"/>
    <x v="0"/>
    <s v="Consumer"/>
    <s v="United Kingdom"/>
    <x v="3"/>
    <s v="Europe"/>
    <s v="Furniture"/>
    <n v="2898.21"/>
    <n v="7"/>
    <n v="0"/>
    <n v="1420.02"/>
    <s v="High"/>
    <x v="5"/>
  </r>
  <r>
    <n v="43"/>
    <n v="2015"/>
    <n v="9"/>
    <s v="Vivek Grady"/>
    <d v="2015-09-26T00:00:00"/>
    <d v="2015-09-28T00:00:00"/>
    <x v="2"/>
    <s v="Corporate"/>
    <s v="India"/>
    <x v="4"/>
    <s v="Asia Pacific"/>
    <s v="Furniture"/>
    <n v="5667.87"/>
    <n v="13"/>
    <n v="0"/>
    <n v="2097.0300000000002"/>
    <s v="Medium"/>
    <x v="2"/>
  </r>
  <r>
    <n v="232"/>
    <n v="2015"/>
    <n v="9"/>
    <s v="Adam Hart"/>
    <d v="2015-09-26T00:00:00"/>
    <d v="2015-09-29T00:00:00"/>
    <x v="0"/>
    <s v="Corporate"/>
    <s v="United States"/>
    <x v="17"/>
    <s v="USCA"/>
    <s v="Office Supplies"/>
    <n v="190.89600000000002"/>
    <n v="2"/>
    <n v="0.2"/>
    <n v="-42.951599999999999"/>
    <s v="Medium"/>
    <x v="5"/>
  </r>
  <r>
    <n v="260"/>
    <n v="2015"/>
    <n v="9"/>
    <s v="Adam Hart"/>
    <d v="2015-09-26T00:00:00"/>
    <d v="2015-09-29T00:00:00"/>
    <x v="0"/>
    <s v="Corporate"/>
    <s v="United States"/>
    <x v="17"/>
    <s v="USCA"/>
    <s v="Office Supplies"/>
    <n v="8.5950000000000024"/>
    <n v="5"/>
    <n v="0.7"/>
    <n v="-6.3030000000000008"/>
    <s v="Medium"/>
    <x v="5"/>
  </r>
  <r>
    <n v="740"/>
    <n v="2015"/>
    <n v="9"/>
    <s v="Harold Dahlen"/>
    <d v="2015-09-24T00:00:00"/>
    <d v="2015-10-01T00:00:00"/>
    <x v="1"/>
    <s v="Home Office"/>
    <s v="Germany"/>
    <x v="1"/>
    <s v="Europe"/>
    <s v="Furniture"/>
    <n v="1964.25"/>
    <n v="6"/>
    <n v="0.1"/>
    <n v="21.689999999999998"/>
    <s v="Low"/>
    <x v="4"/>
  </r>
  <r>
    <n v="711"/>
    <n v="2015"/>
    <n v="9"/>
    <s v="Hallie Redmond"/>
    <d v="2015-09-23T00:00:00"/>
    <d v="2015-09-29T00:00:00"/>
    <x v="1"/>
    <s v="Home Office"/>
    <s v="Philippines"/>
    <x v="10"/>
    <s v="Asia Pacific"/>
    <s v="Furniture"/>
    <n v="2841.6599999999994"/>
    <n v="8"/>
    <n v="0.25"/>
    <n v="189.42000000000007"/>
    <s v="Medium"/>
    <x v="7"/>
  </r>
  <r>
    <n v="328"/>
    <n v="2015"/>
    <n v="9"/>
    <s v="Beth Paige"/>
    <d v="2015-09-22T00:00:00"/>
    <d v="2015-09-25T00:00:00"/>
    <x v="2"/>
    <s v="Consumer"/>
    <s v="Singapore"/>
    <x v="10"/>
    <s v="Asia Pacific"/>
    <s v="Technology"/>
    <n v="1282.2299999999998"/>
    <n v="9"/>
    <n v="0"/>
    <n v="12.69"/>
    <s v="Critical"/>
    <x v="5"/>
  </r>
  <r>
    <n v="482"/>
    <n v="2015"/>
    <n v="9"/>
    <s v="Adrian Barton"/>
    <d v="2015-09-20T00:00:00"/>
    <d v="2015-09-26T00:00:00"/>
    <x v="1"/>
    <s v="Consumer"/>
    <s v="United States"/>
    <x v="19"/>
    <s v="USCA"/>
    <s v="Technology"/>
    <n v="471.92"/>
    <n v="2"/>
    <n v="0.2"/>
    <n v="29.495000000000019"/>
    <s v="Low"/>
    <x v="7"/>
  </r>
  <r>
    <n v="491"/>
    <n v="2015"/>
    <n v="9"/>
    <s v="Adrian Barton"/>
    <d v="2015-09-20T00:00:00"/>
    <d v="2015-09-26T00:00:00"/>
    <x v="1"/>
    <s v="Consumer"/>
    <s v="United States"/>
    <x v="19"/>
    <s v="USCA"/>
    <s v="Technology"/>
    <n v="89.584000000000003"/>
    <n v="2"/>
    <n v="0.2"/>
    <n v="4.4792000000000058"/>
    <s v="Low"/>
    <x v="7"/>
  </r>
  <r>
    <n v="539"/>
    <n v="2015"/>
    <n v="9"/>
    <s v="Adrian Barton"/>
    <d v="2015-09-20T00:00:00"/>
    <d v="2015-09-26T00:00:00"/>
    <x v="1"/>
    <s v="Consumer"/>
    <s v="United States"/>
    <x v="19"/>
    <s v="USCA"/>
    <s v="Office Supplies"/>
    <n v="18.180000000000003"/>
    <n v="4"/>
    <n v="0.7"/>
    <n v="-13.938000000000002"/>
    <s v="Low"/>
    <x v="7"/>
  </r>
  <r>
    <n v="555"/>
    <n v="2015"/>
    <n v="9"/>
    <s v="Adrian Barton"/>
    <d v="2015-09-20T00:00:00"/>
    <d v="2015-09-26T00:00:00"/>
    <x v="1"/>
    <s v="Consumer"/>
    <s v="United States"/>
    <x v="19"/>
    <s v="USCA"/>
    <s v="Office Supplies"/>
    <n v="12.624000000000001"/>
    <n v="2"/>
    <n v="0.2"/>
    <n v="-2.5248000000000022"/>
    <s v="Low"/>
    <x v="7"/>
  </r>
  <r>
    <n v="316"/>
    <n v="2015"/>
    <n v="9"/>
    <s v="Nancy Lomonaco"/>
    <d v="2015-09-19T00:00:00"/>
    <d v="2015-09-19T00:00:00"/>
    <x v="3"/>
    <s v="Home Office"/>
    <s v="New Zealand"/>
    <x v="0"/>
    <s v="Asia Pacific"/>
    <s v="Office Supplies"/>
    <n v="1190.52"/>
    <n v="6"/>
    <n v="0"/>
    <n v="178.56"/>
    <s v="Critical"/>
    <x v="6"/>
  </r>
  <r>
    <n v="439"/>
    <n v="2015"/>
    <n v="9"/>
    <s v="Chad Sievert"/>
    <d v="2015-09-19T00:00:00"/>
    <d v="2015-09-21T00:00:00"/>
    <x v="2"/>
    <s v="Consumer"/>
    <s v="Australia"/>
    <x v="0"/>
    <s v="Asia Pacific"/>
    <s v="Furniture"/>
    <n v="1586.4119999999998"/>
    <n v="4"/>
    <n v="0.1"/>
    <n v="17.531999999999982"/>
    <s v="High"/>
    <x v="2"/>
  </r>
  <r>
    <n v="586"/>
    <n v="2015"/>
    <n v="9"/>
    <s v="Nancy Lomonaco"/>
    <d v="2015-09-19T00:00:00"/>
    <d v="2015-09-19T00:00:00"/>
    <x v="3"/>
    <s v="Home Office"/>
    <s v="New Zealand"/>
    <x v="0"/>
    <s v="Asia Pacific"/>
    <s v="Technology"/>
    <n v="856.44"/>
    <n v="6"/>
    <n v="0"/>
    <n v="222.66"/>
    <s v="Critical"/>
    <x v="6"/>
  </r>
  <r>
    <n v="52"/>
    <n v="2015"/>
    <n v="9"/>
    <s v="Trudy Glocke"/>
    <d v="2015-09-18T00:00:00"/>
    <d v="2015-09-21T00:00:00"/>
    <x v="0"/>
    <s v="Consumer"/>
    <s v="Iran"/>
    <x v="4"/>
    <s v="Asia Pacific"/>
    <s v="Technology"/>
    <n v="2108.64"/>
    <n v="8"/>
    <n v="0"/>
    <n v="527.04"/>
    <s v="Critical"/>
    <x v="5"/>
  </r>
  <r>
    <n v="130"/>
    <n v="2015"/>
    <n v="9"/>
    <s v="Gary McGarr"/>
    <d v="2015-09-18T00:00:00"/>
    <d v="2015-09-18T00:00:00"/>
    <x v="3"/>
    <s v="Consumer"/>
    <s v="Ecuador"/>
    <x v="7"/>
    <s v="LATAM"/>
    <s v="Technology"/>
    <n v="1213.18876"/>
    <n v="7"/>
    <n v="2E-3"/>
    <n v="508.00876000000005"/>
    <s v="Critical"/>
    <x v="6"/>
  </r>
  <r>
    <n v="143"/>
    <n v="2015"/>
    <n v="9"/>
    <s v="Sally Matthias"/>
    <d v="2015-09-18T00:00:00"/>
    <d v="2015-09-20T00:00:00"/>
    <x v="0"/>
    <s v="Consumer"/>
    <s v="Somalia"/>
    <x v="5"/>
    <s v="Africa"/>
    <s v="Technology"/>
    <n v="3834.0000000000009"/>
    <n v="6"/>
    <n v="0"/>
    <n v="268.38"/>
    <s v="High"/>
    <x v="2"/>
  </r>
  <r>
    <n v="372"/>
    <n v="2015"/>
    <n v="9"/>
    <s v="Lela Donovan"/>
    <d v="2015-09-18T00:00:00"/>
    <d v="2015-09-18T00:00:00"/>
    <x v="3"/>
    <s v="Corporate"/>
    <s v="France"/>
    <x v="1"/>
    <s v="Europe"/>
    <s v="Furniture"/>
    <n v="1637.0100000000002"/>
    <n v="5"/>
    <n v="0.1"/>
    <n v="90.809999999999945"/>
    <s v="High"/>
    <x v="6"/>
  </r>
  <r>
    <n v="180"/>
    <n v="2015"/>
    <n v="9"/>
    <s v="Adam Bellavance"/>
    <d v="2015-09-17T00:00:00"/>
    <d v="2015-09-22T00:00:00"/>
    <x v="1"/>
    <s v="Home Office"/>
    <s v="United States"/>
    <x v="17"/>
    <s v="USCA"/>
    <s v="Office Supplies"/>
    <n v="20.736000000000004"/>
    <n v="4"/>
    <n v="0.2"/>
    <n v="7.2576000000000001"/>
    <s v="High"/>
    <x v="3"/>
  </r>
  <r>
    <n v="287"/>
    <n v="2015"/>
    <n v="9"/>
    <s v="Adam Shillingsburg"/>
    <d v="2015-09-17T00:00:00"/>
    <d v="2015-09-19T00:00:00"/>
    <x v="0"/>
    <s v="Consumer"/>
    <s v="United States"/>
    <x v="17"/>
    <s v="USCA"/>
    <s v="Office Supplies"/>
    <n v="538.19400000000007"/>
    <n v="2"/>
    <n v="0.7"/>
    <n v="-412.61539999999991"/>
    <s v="Critical"/>
    <x v="2"/>
  </r>
  <r>
    <n v="306"/>
    <n v="2015"/>
    <n v="9"/>
    <s v="Adam Shillingsburg"/>
    <d v="2015-09-17T00:00:00"/>
    <d v="2015-09-19T00:00:00"/>
    <x v="0"/>
    <s v="Consumer"/>
    <s v="United States"/>
    <x v="17"/>
    <s v="USCA"/>
    <s v="Technology"/>
    <n v="71.975999999999999"/>
    <n v="3"/>
    <n v="0.2"/>
    <n v="19.793400000000005"/>
    <s v="Critical"/>
    <x v="2"/>
  </r>
  <r>
    <n v="310"/>
    <n v="2015"/>
    <n v="9"/>
    <s v="Adam Shillingsburg"/>
    <d v="2015-09-17T00:00:00"/>
    <d v="2015-09-19T00:00:00"/>
    <x v="0"/>
    <s v="Consumer"/>
    <s v="United States"/>
    <x v="17"/>
    <s v="USCA"/>
    <s v="Technology"/>
    <n v="47.984000000000002"/>
    <n v="2"/>
    <n v="0.2"/>
    <n v="14.395200000000004"/>
    <s v="Critical"/>
    <x v="2"/>
  </r>
  <r>
    <n v="327"/>
    <n v="2015"/>
    <n v="9"/>
    <s v="Adam Shillingsburg"/>
    <d v="2015-09-17T00:00:00"/>
    <d v="2015-09-19T00:00:00"/>
    <x v="0"/>
    <s v="Consumer"/>
    <s v="United States"/>
    <x v="17"/>
    <s v="USCA"/>
    <s v="Furniture"/>
    <n v="22.512000000000004"/>
    <n v="3"/>
    <n v="0.2"/>
    <n v="2.2511999999999999"/>
    <s v="Critical"/>
    <x v="2"/>
  </r>
  <r>
    <n v="359"/>
    <n v="2015"/>
    <n v="9"/>
    <s v="Adam Shillingsburg"/>
    <d v="2015-09-17T00:00:00"/>
    <d v="2015-09-19T00:00:00"/>
    <x v="0"/>
    <s v="Consumer"/>
    <s v="United States"/>
    <x v="17"/>
    <s v="USCA"/>
    <s v="Office Supplies"/>
    <n v="3.4440000000000008"/>
    <n v="2"/>
    <n v="0.7"/>
    <n v="-2.7551999999999994"/>
    <s v="Critical"/>
    <x v="2"/>
  </r>
  <r>
    <n v="498"/>
    <n v="2015"/>
    <n v="9"/>
    <s v="Jennifer Braxton"/>
    <d v="2015-09-16T00:00:00"/>
    <d v="2015-09-18T00:00:00"/>
    <x v="0"/>
    <s v="Corporate"/>
    <s v="Guatemala"/>
    <x v="11"/>
    <s v="LATAM"/>
    <s v="Technology"/>
    <n v="1258.7773999999999"/>
    <n v="5"/>
    <n v="2E-3"/>
    <n v="375.77739999999994"/>
    <s v="High"/>
    <x v="2"/>
  </r>
  <r>
    <n v="720"/>
    <n v="2015"/>
    <n v="9"/>
    <s v="Mathew Reese"/>
    <d v="2015-09-16T00:00:00"/>
    <d v="2015-09-20T00:00:00"/>
    <x v="2"/>
    <s v="Home Office"/>
    <s v="Australia"/>
    <x v="0"/>
    <s v="Asia Pacific"/>
    <s v="Furniture"/>
    <n v="1837.5599999999995"/>
    <n v="4"/>
    <n v="0"/>
    <n v="275.52"/>
    <s v="Medium"/>
    <x v="1"/>
  </r>
  <r>
    <n v="724"/>
    <n v="2015"/>
    <n v="9"/>
    <s v="Alan Barnes"/>
    <d v="2015-09-16T00:00:00"/>
    <d v="2015-09-21T00:00:00"/>
    <x v="1"/>
    <s v="Consumer"/>
    <s v="United States"/>
    <x v="8"/>
    <s v="USCA"/>
    <s v="Office Supplies"/>
    <n v="163.96"/>
    <n v="5"/>
    <n v="0.2"/>
    <n v="59.435499999999998"/>
    <s v="Medium"/>
    <x v="3"/>
  </r>
  <r>
    <n v="247"/>
    <n v="2015"/>
    <n v="9"/>
    <s v="George Bell"/>
    <d v="2015-09-13T00:00:00"/>
    <d v="2015-09-19T00:00:00"/>
    <x v="1"/>
    <s v="Corporate"/>
    <s v="Australia"/>
    <x v="0"/>
    <s v="Asia Pacific"/>
    <s v="Technology"/>
    <n v="4448.223"/>
    <n v="13"/>
    <n v="0.1"/>
    <n v="444.48300000000017"/>
    <s v="Medium"/>
    <x v="7"/>
  </r>
  <r>
    <n v="262"/>
    <n v="2015"/>
    <n v="9"/>
    <s v="Chuck Sachs"/>
    <d v="2015-09-12T00:00:00"/>
    <d v="2015-09-14T00:00:00"/>
    <x v="0"/>
    <s v="Consumer"/>
    <s v="Nicaragua"/>
    <x v="11"/>
    <s v="LATAM"/>
    <s v="Technology"/>
    <n v="2120.5"/>
    <n v="5"/>
    <n v="0"/>
    <n v="106"/>
    <s v="Critical"/>
    <x v="2"/>
  </r>
  <r>
    <n v="322"/>
    <n v="2015"/>
    <n v="9"/>
    <s v="Chuck Sachs"/>
    <d v="2015-09-12T00:00:00"/>
    <d v="2015-09-14T00:00:00"/>
    <x v="0"/>
    <s v="Consumer"/>
    <s v="Nicaragua"/>
    <x v="11"/>
    <s v="LATAM"/>
    <s v="Technology"/>
    <n v="848.32"/>
    <n v="2"/>
    <n v="0"/>
    <n v="110.28"/>
    <s v="Critical"/>
    <x v="2"/>
  </r>
  <r>
    <n v="542"/>
    <n v="2015"/>
    <n v="9"/>
    <s v="Chuck Sachs"/>
    <d v="2015-09-12T00:00:00"/>
    <d v="2015-09-14T00:00:00"/>
    <x v="0"/>
    <s v="Consumer"/>
    <s v="Nicaragua"/>
    <x v="11"/>
    <s v="LATAM"/>
    <s v="Furniture"/>
    <n v="664.56"/>
    <n v="6"/>
    <n v="0"/>
    <n v="6.6"/>
    <s v="Critical"/>
    <x v="2"/>
  </r>
  <r>
    <n v="304"/>
    <n v="2015"/>
    <n v="9"/>
    <s v="Ross Baird"/>
    <d v="2015-09-11T00:00:00"/>
    <d v="2015-09-18T00:00:00"/>
    <x v="1"/>
    <s v="Home Office"/>
    <s v="Brazil"/>
    <x v="7"/>
    <s v="LATAM"/>
    <s v="Furniture"/>
    <n v="2332.96"/>
    <n v="5"/>
    <n v="0.2"/>
    <n v="349.86"/>
    <s v="Low"/>
    <x v="4"/>
  </r>
  <r>
    <n v="18"/>
    <n v="2015"/>
    <n v="9"/>
    <s v="Patrick Jones"/>
    <d v="2015-09-08T00:00:00"/>
    <d v="2015-09-14T00:00:00"/>
    <x v="1"/>
    <s v="Corporate"/>
    <s v="Italy"/>
    <x v="6"/>
    <s v="Europe"/>
    <s v="Office Supplies"/>
    <n v="7958.58"/>
    <n v="14"/>
    <n v="0"/>
    <n v="3979.0799999999995"/>
    <s v="Low"/>
    <x v="7"/>
  </r>
  <r>
    <n v="436"/>
    <n v="2015"/>
    <n v="9"/>
    <s v="Kunst Miller"/>
    <d v="2015-09-08T00:00:00"/>
    <d v="2015-09-11T00:00:00"/>
    <x v="0"/>
    <s v="Consumer"/>
    <s v="Philippines"/>
    <x v="10"/>
    <s v="Asia Pacific"/>
    <s v="Furniture"/>
    <n v="2152.9560000000001"/>
    <n v="8"/>
    <n v="0.35"/>
    <n v="198.63600000000019"/>
    <s v="Medium"/>
    <x v="5"/>
  </r>
  <r>
    <n v="501"/>
    <n v="2015"/>
    <n v="9"/>
    <s v="Sarah Foster"/>
    <d v="2015-09-08T00:00:00"/>
    <d v="2015-09-11T00:00:00"/>
    <x v="0"/>
    <s v="Consumer"/>
    <s v="El Salvador"/>
    <x v="11"/>
    <s v="LATAM"/>
    <s v="Technology"/>
    <n v="1274.7000000000003"/>
    <n v="3"/>
    <n v="0"/>
    <n v="293.16000000000003"/>
    <s v="Critical"/>
    <x v="5"/>
  </r>
  <r>
    <n v="745"/>
    <n v="2015"/>
    <n v="9"/>
    <s v="Maria Etezadi"/>
    <d v="2015-09-06T00:00:00"/>
    <d v="2015-09-06T00:00:00"/>
    <x v="3"/>
    <s v="Home Office"/>
    <s v="Italy"/>
    <x v="6"/>
    <s v="Europe"/>
    <s v="Furniture"/>
    <n v="1307.97"/>
    <n v="3"/>
    <n v="0"/>
    <n v="536.22"/>
    <s v="High"/>
    <x v="6"/>
  </r>
  <r>
    <n v="26"/>
    <n v="2015"/>
    <n v="9"/>
    <s v="Valerie Dominguez"/>
    <d v="2015-09-05T00:00:00"/>
    <d v="2015-09-08T00:00:00"/>
    <x v="0"/>
    <s v="Consumer"/>
    <s v="El Salvador"/>
    <x v="11"/>
    <s v="LATAM"/>
    <s v="Furniture"/>
    <n v="2106.4960000000001"/>
    <n v="8"/>
    <n v="0.2"/>
    <n v="526.49600000000009"/>
    <s v="Critical"/>
    <x v="5"/>
  </r>
  <r>
    <n v="84"/>
    <n v="2015"/>
    <n v="9"/>
    <s v="Aaron Smayling"/>
    <d v="2015-09-05T00:00:00"/>
    <d v="2015-09-06T00:00:00"/>
    <x v="0"/>
    <s v="Corporate"/>
    <s v="United States"/>
    <x v="19"/>
    <s v="USCA"/>
    <s v="Office Supplies"/>
    <n v="88.074000000000012"/>
    <n v="7"/>
    <n v="0.7"/>
    <n v="-58.71599999999998"/>
    <s v="High"/>
    <x v="0"/>
  </r>
  <r>
    <n v="684"/>
    <n v="2015"/>
    <n v="9"/>
    <s v="Aimee Bixby"/>
    <d v="2015-09-05T00:00:00"/>
    <d v="2015-09-09T00:00:00"/>
    <x v="1"/>
    <s v="Consumer"/>
    <s v="United States"/>
    <x v="17"/>
    <s v="USCA"/>
    <s v="Technology"/>
    <n v="91.96"/>
    <n v="4"/>
    <n v="0"/>
    <n v="39.5428"/>
    <s v="Medium"/>
    <x v="1"/>
  </r>
  <r>
    <n v="197"/>
    <n v="2015"/>
    <n v="9"/>
    <s v="Neil Französisch"/>
    <d v="2015-09-01T00:00:00"/>
    <d v="2015-09-01T00:00:00"/>
    <x v="3"/>
    <s v="Home Office"/>
    <s v="Germany"/>
    <x v="1"/>
    <s v="Europe"/>
    <s v="Office Supplies"/>
    <n v="1007.4240000000001"/>
    <n v="2"/>
    <n v="0.1"/>
    <n v="134.30399999999997"/>
    <s v="Critical"/>
    <x v="6"/>
  </r>
  <r>
    <n v="318"/>
    <n v="2015"/>
    <n v="9"/>
    <s v="Neil Französisch"/>
    <d v="2015-09-01T00:00:00"/>
    <d v="2015-09-01T00:00:00"/>
    <x v="3"/>
    <s v="Home Office"/>
    <s v="Germany"/>
    <x v="1"/>
    <s v="Europe"/>
    <s v="Technology"/>
    <n v="1599.9"/>
    <n v="5"/>
    <n v="0"/>
    <n v="719.85"/>
    <s v="Critical"/>
    <x v="6"/>
  </r>
  <r>
    <n v="653"/>
    <n v="2015"/>
    <n v="9"/>
    <s v="Neil Französisch"/>
    <d v="2015-09-01T00:00:00"/>
    <d v="2015-09-01T00:00:00"/>
    <x v="3"/>
    <s v="Home Office"/>
    <s v="Germany"/>
    <x v="1"/>
    <s v="Europe"/>
    <s v="Technology"/>
    <n v="1350.0900000000001"/>
    <n v="7"/>
    <n v="0"/>
    <n v="256.41000000000003"/>
    <s v="Critical"/>
    <x v="6"/>
  </r>
  <r>
    <n v="713"/>
    <n v="2015"/>
    <n v="9"/>
    <s v="Phillip Breyer"/>
    <d v="2015-09-01T00:00:00"/>
    <d v="2015-09-04T00:00:00"/>
    <x v="0"/>
    <s v="Corporate"/>
    <s v="Australia"/>
    <x v="0"/>
    <s v="Asia Pacific"/>
    <s v="Office Supplies"/>
    <n v="1887.84"/>
    <n v="4"/>
    <n v="0.1"/>
    <n v="0"/>
    <s v="Medium"/>
    <x v="5"/>
  </r>
  <r>
    <n v="219"/>
    <n v="2014"/>
    <n v="9"/>
    <s v="Karen Seio"/>
    <d v="2014-09-30T00:00:00"/>
    <d v="2014-10-03T00:00:00"/>
    <x v="0"/>
    <s v="Corporate"/>
    <s v="Australia"/>
    <x v="0"/>
    <s v="Asia Pacific"/>
    <s v="Furniture"/>
    <n v="1320.6240000000003"/>
    <n v="4"/>
    <n v="0.1"/>
    <n v="484.22400000000005"/>
    <s v="Critical"/>
    <x v="5"/>
  </r>
  <r>
    <n v="217"/>
    <n v="2014"/>
    <n v="9"/>
    <s v="Sean Christensen"/>
    <d v="2014-09-27T00:00:00"/>
    <d v="2014-09-27T00:00:00"/>
    <x v="3"/>
    <s v="Consumer"/>
    <s v="Spain"/>
    <x v="6"/>
    <s v="Europe"/>
    <s v="Furniture"/>
    <n v="1091.25"/>
    <n v="3"/>
    <n v="0"/>
    <n v="119.97"/>
    <s v="Critical"/>
    <x v="6"/>
  </r>
  <r>
    <n v="83"/>
    <n v="2014"/>
    <n v="9"/>
    <s v="Aaron Smayling"/>
    <d v="2014-09-26T00:00:00"/>
    <d v="2014-09-28T00:00:00"/>
    <x v="0"/>
    <s v="Corporate"/>
    <s v="United States"/>
    <x v="19"/>
    <s v="USCA"/>
    <s v="Furniture"/>
    <n v="477.666"/>
    <n v="2"/>
    <n v="0.15"/>
    <n v="84.293999999999969"/>
    <s v="Critical"/>
    <x v="2"/>
  </r>
  <r>
    <n v="440"/>
    <n v="2014"/>
    <n v="9"/>
    <s v="Adrian Barton"/>
    <d v="2014-09-26T00:00:00"/>
    <d v="2014-10-01T00:00:00"/>
    <x v="1"/>
    <s v="Consumer"/>
    <s v="United States"/>
    <x v="19"/>
    <s v="USCA"/>
    <s v="Furniture"/>
    <n v="393.16500000000002"/>
    <n v="3"/>
    <n v="0.5"/>
    <n v="-204.44580000000005"/>
    <s v="Medium"/>
    <x v="3"/>
  </r>
  <r>
    <n v="691"/>
    <n v="2014"/>
    <n v="9"/>
    <s v="Roy Phan"/>
    <d v="2014-09-25T00:00:00"/>
    <d v="2014-10-01T00:00:00"/>
    <x v="1"/>
    <s v="Corporate"/>
    <s v="Morocco"/>
    <x v="16"/>
    <s v="Africa"/>
    <s v="Technology"/>
    <n v="1553.7600000000002"/>
    <n v="6"/>
    <n v="0"/>
    <n v="730.26"/>
    <s v="Low"/>
    <x v="7"/>
  </r>
  <r>
    <n v="685"/>
    <n v="2014"/>
    <n v="9"/>
    <s v="Hilary Holden"/>
    <d v="2014-09-24T00:00:00"/>
    <d v="2014-09-24T00:00:00"/>
    <x v="3"/>
    <s v="Corporate"/>
    <s v="Tanzania"/>
    <x v="5"/>
    <s v="Africa"/>
    <s v="Office Supplies"/>
    <n v="553.44000000000005"/>
    <n v="8"/>
    <n v="0"/>
    <n v="16.559999999999999"/>
    <s v="Critical"/>
    <x v="6"/>
  </r>
  <r>
    <n v="256"/>
    <n v="2014"/>
    <n v="9"/>
    <s v="James Lanier"/>
    <d v="2014-09-21T00:00:00"/>
    <d v="2014-09-24T00:00:00"/>
    <x v="2"/>
    <s v="Home Office"/>
    <s v="Brazil"/>
    <x v="7"/>
    <s v="LATAM"/>
    <s v="Furniture"/>
    <n v="1236.4799999999998"/>
    <n v="4"/>
    <n v="0"/>
    <n v="111.28"/>
    <s v="Critical"/>
    <x v="5"/>
  </r>
  <r>
    <n v="430"/>
    <n v="2014"/>
    <n v="9"/>
    <s v="Eric Murdock"/>
    <d v="2014-09-19T00:00:00"/>
    <d v="2014-09-23T00:00:00"/>
    <x v="1"/>
    <s v="Consumer"/>
    <s v="India"/>
    <x v="4"/>
    <s v="Asia Pacific"/>
    <s v="Office Supplies"/>
    <n v="2249.16"/>
    <n v="4"/>
    <n v="0"/>
    <n v="224.88"/>
    <s v="High"/>
    <x v="1"/>
  </r>
  <r>
    <n v="315"/>
    <n v="2014"/>
    <n v="9"/>
    <s v="Cynthia Delaney"/>
    <d v="2014-09-17T00:00:00"/>
    <d v="2014-09-20T00:00:00"/>
    <x v="0"/>
    <s v="Home Office"/>
    <s v="Germany"/>
    <x v="1"/>
    <s v="Europe"/>
    <s v="Furniture"/>
    <n v="2442.069"/>
    <n v="7"/>
    <n v="0.1"/>
    <n v="-244.251"/>
    <s v="High"/>
    <x v="5"/>
  </r>
  <r>
    <n v="203"/>
    <n v="2014"/>
    <n v="9"/>
    <s v="Adam Hart"/>
    <d v="2014-09-16T00:00:00"/>
    <d v="2014-09-21T00:00:00"/>
    <x v="1"/>
    <s v="Corporate"/>
    <s v="United States"/>
    <x v="17"/>
    <s v="USCA"/>
    <s v="Office Supplies"/>
    <n v="841.5680000000001"/>
    <n v="2"/>
    <n v="0.2"/>
    <n v="294.54879999999991"/>
    <s v="Medium"/>
    <x v="3"/>
  </r>
  <r>
    <n v="363"/>
    <n v="2014"/>
    <n v="9"/>
    <s v="Skye Norling"/>
    <d v="2014-09-14T00:00:00"/>
    <d v="2014-09-14T00:00:00"/>
    <x v="3"/>
    <s v="Home Office"/>
    <s v="Pakistan"/>
    <x v="4"/>
    <s v="Asia Pacific"/>
    <s v="Technology"/>
    <n v="3499.1550000000002"/>
    <n v="11"/>
    <n v="0.5"/>
    <n v="-3009.4350000000004"/>
    <s v="Medium"/>
    <x v="6"/>
  </r>
  <r>
    <n v="515"/>
    <n v="2014"/>
    <n v="9"/>
    <s v="Jim Epp"/>
    <d v="2014-09-13T00:00:00"/>
    <d v="2014-09-13T00:00:00"/>
    <x v="3"/>
    <s v="Corporate"/>
    <s v="India"/>
    <x v="4"/>
    <s v="Asia Pacific"/>
    <s v="Technology"/>
    <n v="840.15"/>
    <n v="5"/>
    <n v="0"/>
    <n v="260.39999999999998"/>
    <s v="Critical"/>
    <x v="6"/>
  </r>
  <r>
    <n v="349"/>
    <n v="2014"/>
    <n v="9"/>
    <s v="Adam Shillingsburg"/>
    <d v="2014-09-12T00:00:00"/>
    <d v="2014-09-17T00:00:00"/>
    <x v="1"/>
    <s v="Consumer"/>
    <s v="United States"/>
    <x v="9"/>
    <s v="USCA"/>
    <s v="Office Supplies"/>
    <n v="6"/>
    <n v="2"/>
    <n v="0.2"/>
    <n v="2.0999999999999996"/>
    <s v="High"/>
    <x v="3"/>
  </r>
  <r>
    <n v="419"/>
    <n v="2014"/>
    <n v="9"/>
    <s v="Adam Shillingsburg"/>
    <d v="2014-09-12T00:00:00"/>
    <d v="2014-09-17T00:00:00"/>
    <x v="1"/>
    <s v="Consumer"/>
    <s v="United States"/>
    <x v="9"/>
    <s v="USCA"/>
    <s v="Office Supplies"/>
    <n v="1.9079999999999997"/>
    <n v="3"/>
    <n v="0.8"/>
    <n v="-3.2436000000000016"/>
    <s v="High"/>
    <x v="3"/>
  </r>
  <r>
    <n v="467"/>
    <n v="2014"/>
    <n v="9"/>
    <s v="Anne McFarland"/>
    <d v="2014-09-10T00:00:00"/>
    <d v="2014-09-15T00:00:00"/>
    <x v="2"/>
    <s v="Consumer"/>
    <s v="Switzerland"/>
    <x v="1"/>
    <s v="Europe"/>
    <s v="Furniture"/>
    <n v="2380.5"/>
    <n v="5"/>
    <n v="0"/>
    <n v="952.2"/>
    <s v="Medium"/>
    <x v="3"/>
  </r>
  <r>
    <n v="500"/>
    <n v="2014"/>
    <n v="9"/>
    <s v="Anne McFarland"/>
    <d v="2014-09-09T00:00:00"/>
    <d v="2014-09-09T00:00:00"/>
    <x v="3"/>
    <s v="Consumer"/>
    <s v="Philippines"/>
    <x v="10"/>
    <s v="Asia Pacific"/>
    <s v="Technology"/>
    <n v="1482.39"/>
    <n v="6"/>
    <n v="0.35"/>
    <n v="68.310000000000059"/>
    <s v="High"/>
    <x v="6"/>
  </r>
  <r>
    <n v="142"/>
    <n v="2014"/>
    <n v="9"/>
    <s v="Sean Braxton"/>
    <d v="2014-09-05T00:00:00"/>
    <d v="2014-09-07T00:00:00"/>
    <x v="2"/>
    <s v="Corporate"/>
    <s v="Italy"/>
    <x v="6"/>
    <s v="Europe"/>
    <s v="Technology"/>
    <n v="2671.41"/>
    <n v="7"/>
    <n v="0"/>
    <n v="534.24"/>
    <s v="High"/>
    <x v="2"/>
  </r>
  <r>
    <n v="100"/>
    <n v="2014"/>
    <n v="9"/>
    <s v="Maria Zettner"/>
    <d v="2014-09-03T00:00:00"/>
    <d v="2014-09-05T00:00:00"/>
    <x v="2"/>
    <s v="Home Office"/>
    <s v="France"/>
    <x v="1"/>
    <s v="Europe"/>
    <s v="Office Supplies"/>
    <n v="3155.5439999999999"/>
    <n v="7"/>
    <n v="0.1"/>
    <n v="34.944000000000017"/>
    <s v="High"/>
    <x v="2"/>
  </r>
  <r>
    <n v="374"/>
    <n v="2014"/>
    <n v="9"/>
    <s v="Craig Molinari"/>
    <d v="2014-09-03T00:00:00"/>
    <d v="2014-09-05T00:00:00"/>
    <x v="0"/>
    <s v="Corporate"/>
    <s v="Mexico"/>
    <x v="11"/>
    <s v="LATAM"/>
    <s v="Furniture"/>
    <n v="976.95999999999981"/>
    <n v="4"/>
    <n v="0.2"/>
    <n v="232"/>
    <s v="Critical"/>
    <x v="2"/>
  </r>
  <r>
    <n v="794"/>
    <n v="2014"/>
    <n v="9"/>
    <s v="Debra Catini"/>
    <d v="2014-09-03T00:00:00"/>
    <d v="2014-09-09T00:00:00"/>
    <x v="1"/>
    <s v="Consumer"/>
    <s v="Guatemala"/>
    <x v="11"/>
    <s v="LATAM"/>
    <s v="Technology"/>
    <n v="2616.96"/>
    <n v="6"/>
    <n v="0"/>
    <n v="26.160000000000004"/>
    <s v="Medium"/>
    <x v="7"/>
  </r>
  <r>
    <n v="123"/>
    <n v="2014"/>
    <n v="9"/>
    <s v="Adam Bellavance"/>
    <d v="2014-09-02T00:00:00"/>
    <d v="2014-09-04T00:00:00"/>
    <x v="0"/>
    <s v="Home Office"/>
    <s v="United States"/>
    <x v="17"/>
    <s v="USCA"/>
    <s v="Office Supplies"/>
    <n v="4355.1680000000006"/>
    <n v="4"/>
    <n v="0.2"/>
    <n v="1415.4295999999997"/>
    <s v="Critical"/>
    <x v="2"/>
  </r>
  <r>
    <n v="140"/>
    <n v="2014"/>
    <n v="9"/>
    <s v="Adam Bellavance"/>
    <d v="2014-09-02T00:00:00"/>
    <d v="2014-09-04T00:00:00"/>
    <x v="0"/>
    <s v="Home Office"/>
    <s v="United States"/>
    <x v="17"/>
    <s v="USCA"/>
    <s v="Office Supplies"/>
    <n v="24.56"/>
    <n v="2"/>
    <n v="0"/>
    <n v="11.543199999999999"/>
    <s v="Critical"/>
    <x v="2"/>
  </r>
  <r>
    <n v="144"/>
    <n v="2014"/>
    <n v="9"/>
    <s v="Adam Bellavance"/>
    <d v="2014-09-02T00:00:00"/>
    <d v="2014-09-04T00:00:00"/>
    <x v="0"/>
    <s v="Home Office"/>
    <s v="United States"/>
    <x v="17"/>
    <s v="USCA"/>
    <s v="Office Supplies"/>
    <n v="49.12"/>
    <n v="4"/>
    <n v="0"/>
    <n v="23.086399999999998"/>
    <s v="Critical"/>
    <x v="2"/>
  </r>
  <r>
    <n v="172"/>
    <n v="2014"/>
    <n v="9"/>
    <s v="Adam Bellavance"/>
    <d v="2014-09-02T00:00:00"/>
    <d v="2014-09-04T00:00:00"/>
    <x v="0"/>
    <s v="Home Office"/>
    <s v="United States"/>
    <x v="17"/>
    <s v="USCA"/>
    <s v="Office Supplies"/>
    <n v="3.048"/>
    <n v="1"/>
    <n v="0.2"/>
    <n v="1.0668"/>
    <s v="Critical"/>
    <x v="2"/>
  </r>
  <r>
    <n v="174"/>
    <n v="2014"/>
    <n v="9"/>
    <s v="Adam Bellavance"/>
    <d v="2014-09-02T00:00:00"/>
    <d v="2014-09-04T00:00:00"/>
    <x v="0"/>
    <s v="Home Office"/>
    <s v="United States"/>
    <x v="17"/>
    <s v="USCA"/>
    <s v="Technology"/>
    <n v="6.79"/>
    <n v="1"/>
    <n v="0"/>
    <n v="2.3086000000000002"/>
    <s v="Critical"/>
    <x v="2"/>
  </r>
  <r>
    <n v="99"/>
    <n v="2013"/>
    <n v="9"/>
    <s v="Paul MacIntyre"/>
    <d v="2013-09-29T00:00:00"/>
    <d v="2013-09-29T00:00:00"/>
    <x v="3"/>
    <s v="Consumer"/>
    <s v="France"/>
    <x v="1"/>
    <s v="Europe"/>
    <s v="Technology"/>
    <n v="2016.8460000000002"/>
    <n v="9"/>
    <n v="0.15"/>
    <n v="-5.4000000000030468E-2"/>
    <s v="Critical"/>
    <x v="6"/>
  </r>
  <r>
    <n v="748"/>
    <n v="2013"/>
    <n v="9"/>
    <s v="Cyra Reiten"/>
    <d v="2013-09-26T00:00:00"/>
    <d v="2013-09-28T00:00:00"/>
    <x v="0"/>
    <s v="Home Office"/>
    <s v="Guatemala"/>
    <x v="11"/>
    <s v="LATAM"/>
    <s v="Technology"/>
    <n v="1902.1081600000002"/>
    <n v="8"/>
    <n v="2E-3"/>
    <n v="872.82816000000003"/>
    <s v="Medium"/>
    <x v="2"/>
  </r>
  <r>
    <n v="706"/>
    <n v="2013"/>
    <n v="9"/>
    <s v="Benjamin Farhat"/>
    <d v="2013-09-24T00:00:00"/>
    <d v="2013-09-28T00:00:00"/>
    <x v="2"/>
    <s v="Home Office"/>
    <s v="Nicaragua"/>
    <x v="11"/>
    <s v="LATAM"/>
    <s v="Technology"/>
    <n v="2014.3632000000002"/>
    <n v="8"/>
    <n v="2E-3"/>
    <n v="419.80319999999995"/>
    <s v="Medium"/>
    <x v="1"/>
  </r>
  <r>
    <n v="75"/>
    <n v="2013"/>
    <n v="9"/>
    <s v="Aimee Bixby"/>
    <d v="2013-09-20T00:00:00"/>
    <d v="2013-09-22T00:00:00"/>
    <x v="2"/>
    <s v="Consumer"/>
    <s v="United Kingdom"/>
    <x v="3"/>
    <s v="Europe"/>
    <s v="Technology"/>
    <n v="3441.69"/>
    <n v="6"/>
    <n v="0.1"/>
    <n v="38.069999999999993"/>
    <s v="High"/>
    <x v="2"/>
  </r>
  <r>
    <n v="86"/>
    <n v="2013"/>
    <n v="9"/>
    <s v="Anne McFarland"/>
    <d v="2013-09-18T00:00:00"/>
    <d v="2013-09-21T00:00:00"/>
    <x v="2"/>
    <s v="Consumer"/>
    <s v="Indonesia"/>
    <x v="10"/>
    <s v="Asia Pacific"/>
    <s v="Office Supplies"/>
    <n v="2487.8087999999998"/>
    <n v="6"/>
    <n v="0.17"/>
    <n v="-269.7912"/>
    <s v="Critical"/>
    <x v="5"/>
  </r>
  <r>
    <n v="166"/>
    <n v="2013"/>
    <n v="9"/>
    <s v="Adam Bellavance"/>
    <d v="2013-09-18T00:00:00"/>
    <d v="2013-09-24T00:00:00"/>
    <x v="1"/>
    <s v="Home Office"/>
    <s v="United States"/>
    <x v="19"/>
    <s v="USCA"/>
    <s v="Office Supplies"/>
    <n v="18.54"/>
    <n v="2"/>
    <n v="0"/>
    <n v="8.7137999999999991"/>
    <s v="Medium"/>
    <x v="7"/>
  </r>
  <r>
    <n v="270"/>
    <n v="2013"/>
    <n v="9"/>
    <s v="Craig Yedwab"/>
    <d v="2013-09-14T00:00:00"/>
    <d v="2013-09-19T00:00:00"/>
    <x v="1"/>
    <s v="Corporate"/>
    <s v="Mexico"/>
    <x v="11"/>
    <s v="LATAM"/>
    <s v="Technology"/>
    <n v="2365.6592000000001"/>
    <n v="10"/>
    <n v="2E-3"/>
    <n v="18.859199999999998"/>
    <s v="High"/>
    <x v="3"/>
  </r>
  <r>
    <n v="286"/>
    <n v="2013"/>
    <n v="9"/>
    <s v="Dennis Kane"/>
    <d v="2013-09-13T00:00:00"/>
    <d v="2013-09-15T00:00:00"/>
    <x v="2"/>
    <s v="Consumer"/>
    <s v="Mexico"/>
    <x v="11"/>
    <s v="LATAM"/>
    <s v="Technology"/>
    <n v="2550"/>
    <n v="6"/>
    <n v="0"/>
    <n v="357"/>
    <s v="Medium"/>
    <x v="2"/>
  </r>
  <r>
    <n v="714"/>
    <n v="2013"/>
    <n v="9"/>
    <s v="Aimee Bixby"/>
    <d v="2013-09-10T00:00:00"/>
    <d v="2013-09-15T00:00:00"/>
    <x v="1"/>
    <s v="Consumer"/>
    <s v="United States"/>
    <x v="9"/>
    <s v="USCA"/>
    <s v="Office Supplies"/>
    <n v="14.940000000000001"/>
    <n v="3"/>
    <n v="0"/>
    <n v="7.0218000000000007"/>
    <s v="High"/>
    <x v="3"/>
  </r>
  <r>
    <n v="334"/>
    <n v="2012"/>
    <n v="9"/>
    <s v="Dianna Vittorini"/>
    <d v="2012-09-27T00:00:00"/>
    <d v="2012-09-29T00:00:00"/>
    <x v="2"/>
    <s v="Consumer"/>
    <s v="El Salvador"/>
    <x v="11"/>
    <s v="LATAM"/>
    <s v="Furniture"/>
    <n v="2325.2800000000002"/>
    <n v="8"/>
    <n v="0"/>
    <n v="511.52"/>
    <s v="High"/>
    <x v="2"/>
  </r>
  <r>
    <n v="531"/>
    <n v="2012"/>
    <n v="9"/>
    <s v="Art Ferguson"/>
    <d v="2012-09-27T00:00:00"/>
    <d v="2012-10-02T00:00:00"/>
    <x v="1"/>
    <s v="Consumer"/>
    <s v="Belgium"/>
    <x v="1"/>
    <s v="Europe"/>
    <s v="Office Supplies"/>
    <n v="4195.2"/>
    <n v="8"/>
    <n v="0"/>
    <n v="839.04"/>
    <s v="Medium"/>
    <x v="3"/>
  </r>
  <r>
    <n v="775"/>
    <n v="2012"/>
    <n v="9"/>
    <s v="Sean Miller"/>
    <d v="2012-09-26T00:00:00"/>
    <d v="2012-10-02T00:00:00"/>
    <x v="1"/>
    <s v="Home Office"/>
    <s v="Cote d'Ivoire"/>
    <x v="21"/>
    <s v="Africa"/>
    <s v="Technology"/>
    <n v="1253.76"/>
    <n v="4"/>
    <n v="0"/>
    <n v="200.52"/>
    <s v="Low"/>
    <x v="7"/>
  </r>
  <r>
    <n v="45"/>
    <n v="2012"/>
    <n v="9"/>
    <s v="Zuschuss Carroll"/>
    <d v="2012-09-22T00:00:00"/>
    <d v="2012-09-24T00:00:00"/>
    <x v="0"/>
    <s v="Consumer"/>
    <s v="Germany"/>
    <x v="1"/>
    <s v="Europe"/>
    <s v="Office Supplies"/>
    <n v="3018.6239999999998"/>
    <n v="7"/>
    <n v="0.2"/>
    <n v="377.24399999999991"/>
    <s v="Critical"/>
    <x v="2"/>
  </r>
  <r>
    <n v="288"/>
    <n v="2012"/>
    <n v="9"/>
    <s v="Adam Shillingsburg"/>
    <d v="2012-09-21T00:00:00"/>
    <d v="2012-09-28T00:00:00"/>
    <x v="1"/>
    <s v="Consumer"/>
    <s v="United States"/>
    <x v="17"/>
    <s v="USCA"/>
    <s v="Furniture"/>
    <n v="579.52800000000002"/>
    <n v="4"/>
    <n v="0.1"/>
    <n v="83.709599999999966"/>
    <s v="Medium"/>
    <x v="4"/>
  </r>
  <r>
    <n v="330"/>
    <n v="2012"/>
    <n v="9"/>
    <s v="Adam Shillingsburg"/>
    <d v="2012-09-21T00:00:00"/>
    <d v="2012-09-28T00:00:00"/>
    <x v="1"/>
    <s v="Consumer"/>
    <s v="United States"/>
    <x v="17"/>
    <s v="USCA"/>
    <s v="Furniture"/>
    <n v="97.44"/>
    <n v="3"/>
    <n v="0"/>
    <n v="35.078399999999995"/>
    <s v="Medium"/>
    <x v="4"/>
  </r>
  <r>
    <n v="406"/>
    <n v="2012"/>
    <n v="9"/>
    <s v="Adam Shillingsburg"/>
    <d v="2012-09-21T00:00:00"/>
    <d v="2012-09-28T00:00:00"/>
    <x v="1"/>
    <s v="Consumer"/>
    <s v="United States"/>
    <x v="17"/>
    <s v="USCA"/>
    <s v="Office Supplies"/>
    <n v="3.9840000000000004"/>
    <n v="1"/>
    <n v="0.2"/>
    <n v="1.3944000000000001"/>
    <s v="Medium"/>
    <x v="4"/>
  </r>
  <r>
    <n v="414"/>
    <n v="2012"/>
    <n v="9"/>
    <s v="Adam Shillingsburg"/>
    <d v="2012-09-21T00:00:00"/>
    <d v="2012-09-28T00:00:00"/>
    <x v="1"/>
    <s v="Consumer"/>
    <s v="United States"/>
    <x v="17"/>
    <s v="USCA"/>
    <s v="Office Supplies"/>
    <n v="13.04"/>
    <n v="4"/>
    <n v="0"/>
    <n v="5.7376000000000005"/>
    <s v="Medium"/>
    <x v="4"/>
  </r>
  <r>
    <n v="613"/>
    <n v="2012"/>
    <n v="9"/>
    <s v="David Philippe"/>
    <d v="2012-09-21T00:00:00"/>
    <d v="2012-09-26T00:00:00"/>
    <x v="2"/>
    <s v="Consumer"/>
    <s v="India"/>
    <x v="4"/>
    <s v="Asia Pacific"/>
    <s v="Technology"/>
    <n v="1917.0000000000005"/>
    <n v="3"/>
    <n v="0"/>
    <n v="690.12000000000012"/>
    <s v="High"/>
    <x v="3"/>
  </r>
  <r>
    <n v="230"/>
    <n v="2012"/>
    <n v="9"/>
    <s v="Tamara Willingham"/>
    <d v="2012-09-20T00:00:00"/>
    <d v="2012-09-22T00:00:00"/>
    <x v="2"/>
    <s v="Home Office"/>
    <s v="France"/>
    <x v="1"/>
    <s v="Europe"/>
    <s v="Furniture"/>
    <n v="1181.547"/>
    <n v="3"/>
    <n v="0.1"/>
    <n v="498.80700000000013"/>
    <s v="Critical"/>
    <x v="2"/>
  </r>
  <r>
    <n v="153"/>
    <n v="2012"/>
    <n v="9"/>
    <s v="Dave Brooks"/>
    <d v="2012-09-19T00:00:00"/>
    <d v="2012-09-21T00:00:00"/>
    <x v="2"/>
    <s v="Consumer"/>
    <s v="Germany"/>
    <x v="1"/>
    <s v="Europe"/>
    <s v="Technology"/>
    <n v="3616.5"/>
    <n v="10"/>
    <n v="0"/>
    <n v="36"/>
    <s v="Critical"/>
    <x v="2"/>
  </r>
  <r>
    <n v="36"/>
    <n v="2012"/>
    <n v="9"/>
    <s v="Aaron Hawkins"/>
    <d v="2012-09-13T00:00:00"/>
    <d v="2012-09-14T00:00:00"/>
    <x v="0"/>
    <s v="Corporate"/>
    <s v="Democratic Republic of the Congo"/>
    <x v="14"/>
    <s v="Africa"/>
    <s v="Technology"/>
    <n v="3817.26"/>
    <n v="6"/>
    <n v="0"/>
    <n v="1068.6599999999999"/>
    <s v="High"/>
    <x v="0"/>
  </r>
  <r>
    <n v="415"/>
    <n v="2012"/>
    <n v="9"/>
    <s v="Dennis Bolton"/>
    <d v="2012-09-07T00:00:00"/>
    <d v="2012-09-09T00:00:00"/>
    <x v="2"/>
    <s v="Home Office"/>
    <s v="Zambia"/>
    <x v="5"/>
    <s v="Africa"/>
    <s v="Furniture"/>
    <n v="2134.4399999999996"/>
    <n v="4"/>
    <n v="0"/>
    <n v="682.92"/>
    <s v="Critical"/>
    <x v="2"/>
  </r>
  <r>
    <n v="726"/>
    <n v="2012"/>
    <n v="9"/>
    <s v="Cynthia Voltz"/>
    <d v="2012-09-07T00:00:00"/>
    <d v="2012-09-09T00:00:00"/>
    <x v="2"/>
    <s v="Corporate"/>
    <s v="Turkey"/>
    <x v="12"/>
    <s v="Asia Pacific"/>
    <s v="Furniture"/>
    <n v="1142.6399999999999"/>
    <n v="6"/>
    <n v="0.6"/>
    <n v="-571.31999999999994"/>
    <s v="Critical"/>
    <x v="2"/>
  </r>
  <r>
    <n v="540"/>
    <n v="2012"/>
    <n v="9"/>
    <s v="Anna Gayman"/>
    <d v="2012-09-01T00:00:00"/>
    <d v="2012-09-01T00:00:00"/>
    <x v="3"/>
    <s v="Consumer"/>
    <s v="Austria"/>
    <x v="1"/>
    <s v="Europe"/>
    <s v="Furniture"/>
    <n v="922.94999999999993"/>
    <n v="1"/>
    <n v="0"/>
    <n v="341.49"/>
    <s v="Critical"/>
    <x v="6"/>
  </r>
  <r>
    <n v="223"/>
    <n v="2015"/>
    <n v="10"/>
    <s v="Dave Kipp"/>
    <d v="2015-10-31T00:00:00"/>
    <d v="2015-11-03T00:00:00"/>
    <x v="0"/>
    <s v="Consumer"/>
    <s v="China"/>
    <x v="2"/>
    <s v="Asia Pacific"/>
    <s v="Technology"/>
    <n v="2272.8600000000006"/>
    <n v="6"/>
    <n v="0"/>
    <n v="977.22"/>
    <s v="High"/>
    <x v="5"/>
  </r>
  <r>
    <n v="421"/>
    <n v="2015"/>
    <n v="10"/>
    <s v="Meg O'Connel"/>
    <d v="2015-10-31T00:00:00"/>
    <d v="2015-11-04T00:00:00"/>
    <x v="1"/>
    <s v="Home Office"/>
    <s v="Japan"/>
    <x v="2"/>
    <s v="Asia Pacific"/>
    <s v="Office Supplies"/>
    <n v="4306.32"/>
    <n v="8"/>
    <n v="0"/>
    <n v="1722.48"/>
    <s v="Medium"/>
    <x v="1"/>
  </r>
  <r>
    <n v="82"/>
    <n v="2015"/>
    <n v="10"/>
    <s v="Dave Poirier"/>
    <d v="2015-10-28T00:00:00"/>
    <d v="2015-10-30T00:00:00"/>
    <x v="2"/>
    <s v="Corporate"/>
    <s v="Morocco"/>
    <x v="16"/>
    <s v="Africa"/>
    <s v="Technology"/>
    <n v="5301.2400000000007"/>
    <n v="14"/>
    <n v="0"/>
    <n v="2597.2800000000002"/>
    <s v="Medium"/>
    <x v="2"/>
  </r>
  <r>
    <n v="402"/>
    <n v="2015"/>
    <n v="10"/>
    <s v="Darrin Van Huff"/>
    <d v="2015-10-27T00:00:00"/>
    <d v="2015-10-31T00:00:00"/>
    <x v="2"/>
    <s v="Corporate"/>
    <s v="Indonesia"/>
    <x v="10"/>
    <s v="Asia Pacific"/>
    <s v="Furniture"/>
    <n v="2189.0897999999997"/>
    <n v="6"/>
    <n v="7.0000000000000007E-2"/>
    <n v="541.36979999999994"/>
    <s v="High"/>
    <x v="1"/>
  </r>
  <r>
    <n v="520"/>
    <n v="2015"/>
    <n v="10"/>
    <s v="Georgia Rosenberg"/>
    <d v="2015-10-25T00:00:00"/>
    <d v="2015-10-25T00:00:00"/>
    <x v="3"/>
    <s v="Corporate"/>
    <s v="Mexico"/>
    <x v="11"/>
    <s v="LATAM"/>
    <s v="Furniture"/>
    <n v="726.72"/>
    <n v="3"/>
    <n v="0.2"/>
    <n v="-18.180000000000017"/>
    <s v="Critical"/>
    <x v="6"/>
  </r>
  <r>
    <n v="194"/>
    <n v="2015"/>
    <n v="10"/>
    <s v="Adam Hart"/>
    <d v="2015-10-24T00:00:00"/>
    <d v="2015-10-25T00:00:00"/>
    <x v="0"/>
    <s v="Corporate"/>
    <s v="United States"/>
    <x v="17"/>
    <s v="USCA"/>
    <s v="Furniture"/>
    <n v="637.89599999999996"/>
    <n v="3"/>
    <n v="0.3"/>
    <n v="-127.57919999999996"/>
    <s v="Critical"/>
    <x v="0"/>
  </r>
  <r>
    <n v="196"/>
    <n v="2015"/>
    <n v="10"/>
    <s v="Adam Hart"/>
    <d v="2015-10-24T00:00:00"/>
    <d v="2015-10-25T00:00:00"/>
    <x v="0"/>
    <s v="Corporate"/>
    <s v="United States"/>
    <x v="17"/>
    <s v="USCA"/>
    <s v="Furniture"/>
    <n v="210.68"/>
    <n v="2"/>
    <n v="0"/>
    <n v="50.563199999999995"/>
    <s v="Critical"/>
    <x v="0"/>
  </r>
  <r>
    <n v="198"/>
    <n v="2015"/>
    <n v="10"/>
    <s v="Adam Hart"/>
    <d v="2015-10-24T00:00:00"/>
    <d v="2015-10-25T00:00:00"/>
    <x v="0"/>
    <s v="Corporate"/>
    <s v="United States"/>
    <x v="17"/>
    <s v="USCA"/>
    <s v="Furniture"/>
    <n v="240.744"/>
    <n v="4"/>
    <n v="0.3"/>
    <n v="-13.756799999999984"/>
    <s v="Critical"/>
    <x v="0"/>
  </r>
  <r>
    <n v="222"/>
    <n v="2015"/>
    <n v="10"/>
    <s v="Adam Hart"/>
    <d v="2015-10-24T00:00:00"/>
    <d v="2015-10-25T00:00:00"/>
    <x v="0"/>
    <s v="Corporate"/>
    <s v="United States"/>
    <x v="17"/>
    <s v="USCA"/>
    <s v="Furniture"/>
    <n v="35"/>
    <n v="4"/>
    <n v="0"/>
    <n v="14.700000000000003"/>
    <s v="Critical"/>
    <x v="0"/>
  </r>
  <r>
    <n v="237"/>
    <n v="2015"/>
    <n v="10"/>
    <s v="Adam Hart"/>
    <d v="2015-10-24T00:00:00"/>
    <d v="2015-10-25T00:00:00"/>
    <x v="0"/>
    <s v="Corporate"/>
    <s v="United States"/>
    <x v="17"/>
    <s v="USCA"/>
    <s v="Office Supplies"/>
    <n v="43.44"/>
    <n v="8"/>
    <n v="0"/>
    <n v="21.285599999999999"/>
    <s v="Critical"/>
    <x v="0"/>
  </r>
  <r>
    <n v="252"/>
    <n v="2015"/>
    <n v="10"/>
    <s v="Adam Hart"/>
    <d v="2015-10-24T00:00:00"/>
    <d v="2015-10-25T00:00:00"/>
    <x v="0"/>
    <s v="Corporate"/>
    <s v="United States"/>
    <x v="17"/>
    <s v="USCA"/>
    <s v="Office Supplies"/>
    <n v="2.2200000000000002"/>
    <n v="1"/>
    <n v="0"/>
    <n v="0.66599999999999993"/>
    <s v="Critical"/>
    <x v="0"/>
  </r>
  <r>
    <n v="320"/>
    <n v="2015"/>
    <n v="10"/>
    <s v="Eugene Hildebrand"/>
    <d v="2015-10-23T00:00:00"/>
    <d v="2015-10-25T00:00:00"/>
    <x v="0"/>
    <s v="Home Office"/>
    <s v="Hungary"/>
    <x v="15"/>
    <s v="Europe"/>
    <s v="Office Supplies"/>
    <n v="1269.8999999999999"/>
    <n v="6"/>
    <n v="0"/>
    <n v="558.72"/>
    <s v="High"/>
    <x v="2"/>
  </r>
  <r>
    <n v="409"/>
    <n v="2015"/>
    <n v="10"/>
    <s v="Craig Yedwab"/>
    <d v="2015-10-23T00:00:00"/>
    <d v="2015-10-25T00:00:00"/>
    <x v="0"/>
    <s v="Corporate"/>
    <s v="India"/>
    <x v="4"/>
    <s v="Asia Pacific"/>
    <s v="Technology"/>
    <n v="959.76"/>
    <n v="3"/>
    <n v="0"/>
    <n v="460.62"/>
    <s v="Critical"/>
    <x v="2"/>
  </r>
  <r>
    <n v="226"/>
    <n v="2015"/>
    <n v="10"/>
    <s v="Cyra Reiten"/>
    <d v="2015-10-17T00:00:00"/>
    <d v="2015-10-21T00:00:00"/>
    <x v="1"/>
    <s v="Home Office"/>
    <s v="India"/>
    <x v="4"/>
    <s v="Asia Pacific"/>
    <s v="Technology"/>
    <n v="3194.55"/>
    <n v="5"/>
    <n v="0"/>
    <n v="830.55"/>
    <s v="High"/>
    <x v="1"/>
  </r>
  <r>
    <n v="380"/>
    <n v="2015"/>
    <n v="10"/>
    <s v="Cari Schnelling"/>
    <d v="2015-10-15T00:00:00"/>
    <d v="2015-10-17T00:00:00"/>
    <x v="2"/>
    <s v="Consumer"/>
    <s v="Austria"/>
    <x v="1"/>
    <s v="Europe"/>
    <s v="Office Supplies"/>
    <n v="1026.96"/>
    <n v="8"/>
    <n v="0"/>
    <n v="441.36"/>
    <s v="Critical"/>
    <x v="2"/>
  </r>
  <r>
    <n v="757"/>
    <n v="2015"/>
    <n v="10"/>
    <s v="Cari Schnelling"/>
    <d v="2015-10-15T00:00:00"/>
    <d v="2015-10-17T00:00:00"/>
    <x v="2"/>
    <s v="Consumer"/>
    <s v="Austria"/>
    <x v="1"/>
    <s v="Europe"/>
    <s v="Technology"/>
    <n v="1318.65"/>
    <n v="5"/>
    <n v="0"/>
    <n v="567"/>
    <s v="Critical"/>
    <x v="2"/>
  </r>
  <r>
    <n v="594"/>
    <n v="2015"/>
    <n v="10"/>
    <s v="Anemone Ratner"/>
    <d v="2015-10-13T00:00:00"/>
    <d v="2015-10-18T00:00:00"/>
    <x v="1"/>
    <s v="Consumer"/>
    <s v="Australia"/>
    <x v="0"/>
    <s v="Asia Pacific"/>
    <s v="Technology"/>
    <n v="1612.8449999999998"/>
    <n v="5"/>
    <n v="0.1"/>
    <n v="394.245"/>
    <s v="High"/>
    <x v="3"/>
  </r>
  <r>
    <n v="456"/>
    <n v="2015"/>
    <n v="10"/>
    <s v="Tim Brockman"/>
    <d v="2015-10-12T00:00:00"/>
    <d v="2015-10-15T00:00:00"/>
    <x v="0"/>
    <s v="Consumer"/>
    <s v="Cuba"/>
    <x v="20"/>
    <s v="LATAM"/>
    <s v="Furniture"/>
    <n v="1483"/>
    <n v="5"/>
    <n v="0"/>
    <n v="741.5"/>
    <s v="High"/>
    <x v="5"/>
  </r>
  <r>
    <n v="312"/>
    <n v="2015"/>
    <n v="10"/>
    <s v="Pamela Stobb"/>
    <d v="2015-10-11T00:00:00"/>
    <d v="2015-10-13T00:00:00"/>
    <x v="2"/>
    <s v="Consumer"/>
    <s v="Indonesia"/>
    <x v="10"/>
    <s v="Asia Pacific"/>
    <s v="Furniture"/>
    <n v="1029.2588999999998"/>
    <n v="9"/>
    <n v="7.0000000000000007E-2"/>
    <n v="10.818900000000014"/>
    <s v="Critical"/>
    <x v="2"/>
  </r>
  <r>
    <n v="517"/>
    <n v="2015"/>
    <n v="10"/>
    <s v="Juliana Krohn"/>
    <d v="2015-10-11T00:00:00"/>
    <d v="2015-10-14T00:00:00"/>
    <x v="2"/>
    <s v="Consumer"/>
    <s v="India"/>
    <x v="4"/>
    <s v="Asia Pacific"/>
    <s v="Office Supplies"/>
    <n v="2488.56"/>
    <n v="8"/>
    <n v="0"/>
    <n v="348.24"/>
    <s v="High"/>
    <x v="5"/>
  </r>
  <r>
    <n v="225"/>
    <n v="2015"/>
    <n v="10"/>
    <s v="Anne Pryor"/>
    <d v="2015-10-07T00:00:00"/>
    <d v="2015-10-11T00:00:00"/>
    <x v="1"/>
    <s v="Home Office"/>
    <s v="India"/>
    <x v="4"/>
    <s v="Asia Pacific"/>
    <s v="Technology"/>
    <n v="2582.16"/>
    <n v="4"/>
    <n v="0"/>
    <n v="361.44"/>
    <s v="High"/>
    <x v="1"/>
  </r>
  <r>
    <n v="576"/>
    <n v="2015"/>
    <n v="10"/>
    <s v="Thomas Boland"/>
    <d v="2015-10-07T00:00:00"/>
    <d v="2015-10-08T00:00:00"/>
    <x v="0"/>
    <s v="Corporate"/>
    <s v="Italy"/>
    <x v="6"/>
    <s v="Europe"/>
    <s v="Furniture"/>
    <n v="597.36"/>
    <n v="4"/>
    <n v="0"/>
    <n v="226.92000000000002"/>
    <s v="Critical"/>
    <x v="0"/>
  </r>
  <r>
    <n v="589"/>
    <n v="2015"/>
    <n v="10"/>
    <s v="Quincy Jones"/>
    <d v="2015-10-06T00:00:00"/>
    <d v="2015-10-12T00:00:00"/>
    <x v="1"/>
    <s v="Corporate"/>
    <s v="China"/>
    <x v="2"/>
    <s v="Asia Pacific"/>
    <s v="Technology"/>
    <n v="3391.7400000000002"/>
    <n v="9"/>
    <n v="0"/>
    <n v="271.08"/>
    <s v="Medium"/>
    <x v="7"/>
  </r>
  <r>
    <n v="92"/>
    <n v="2015"/>
    <n v="10"/>
    <s v="Aaron Smayling"/>
    <d v="2015-10-04T00:00:00"/>
    <d v="2015-10-09T00:00:00"/>
    <x v="1"/>
    <s v="Corporate"/>
    <s v="United States"/>
    <x v="19"/>
    <s v="USCA"/>
    <s v="Furniture"/>
    <n v="171.28800000000001"/>
    <n v="3"/>
    <n v="0.2"/>
    <n v="-6.423300000000026"/>
    <s v="Medium"/>
    <x v="3"/>
  </r>
  <r>
    <n v="738"/>
    <n v="2015"/>
    <n v="10"/>
    <s v="Liz Thompson"/>
    <d v="2015-10-03T00:00:00"/>
    <d v="2015-10-07T00:00:00"/>
    <x v="1"/>
    <s v="Consumer"/>
    <s v="South Africa"/>
    <x v="18"/>
    <s v="Africa"/>
    <s v="Technology"/>
    <n v="1885.3200000000002"/>
    <n v="6"/>
    <n v="0"/>
    <n v="18.72"/>
    <s v="High"/>
    <x v="1"/>
  </r>
  <r>
    <n v="474"/>
    <n v="2015"/>
    <n v="10"/>
    <s v="Natalie Fritzler"/>
    <d v="2015-10-02T00:00:00"/>
    <d v="2015-10-06T00:00:00"/>
    <x v="1"/>
    <s v="Consumer"/>
    <s v="Bangladesh"/>
    <x v="4"/>
    <s v="Asia Pacific"/>
    <s v="Technology"/>
    <n v="2575.92"/>
    <n v="4"/>
    <n v="0"/>
    <n v="978.83999999999992"/>
    <s v="High"/>
    <x v="1"/>
  </r>
  <r>
    <n v="476"/>
    <n v="2014"/>
    <n v="10"/>
    <s v="Ed Ludwig"/>
    <d v="2014-10-31T00:00:00"/>
    <d v="2014-11-04T00:00:00"/>
    <x v="1"/>
    <s v="Home Office"/>
    <s v="Australia"/>
    <x v="0"/>
    <s v="Asia Pacific"/>
    <s v="Furniture"/>
    <n v="2634.5519999999997"/>
    <n v="8"/>
    <n v="0.1"/>
    <n v="116.952"/>
    <s v="Medium"/>
    <x v="1"/>
  </r>
  <r>
    <n v="411"/>
    <n v="2014"/>
    <n v="10"/>
    <s v="Patrick Bzostek"/>
    <d v="2014-10-30T00:00:00"/>
    <d v="2014-11-05T00:00:00"/>
    <x v="1"/>
    <s v="Home Office"/>
    <s v="Nicaragua"/>
    <x v="11"/>
    <s v="LATAM"/>
    <s v="Technology"/>
    <n v="2125"/>
    <n v="5"/>
    <n v="0"/>
    <n v="297.5"/>
    <s v="Low"/>
    <x v="7"/>
  </r>
  <r>
    <n v="417"/>
    <n v="2014"/>
    <n v="10"/>
    <s v="Rick Wilson"/>
    <d v="2014-10-30T00:00:00"/>
    <d v="2014-11-04T00:00:00"/>
    <x v="2"/>
    <s v="Corporate"/>
    <s v="South Africa"/>
    <x v="18"/>
    <s v="Africa"/>
    <s v="Technology"/>
    <n v="1867.5000000000005"/>
    <n v="6"/>
    <n v="0"/>
    <n v="242.64"/>
    <s v="High"/>
    <x v="3"/>
  </r>
  <r>
    <n v="89"/>
    <n v="2014"/>
    <n v="10"/>
    <s v="Berenike Kampe"/>
    <d v="2014-10-28T00:00:00"/>
    <d v="2014-10-31T00:00:00"/>
    <x v="0"/>
    <s v="Consumer"/>
    <s v="Bangladesh"/>
    <x v="4"/>
    <s v="Asia Pacific"/>
    <s v="Furniture"/>
    <n v="3728.4299999999994"/>
    <n v="9"/>
    <n v="0"/>
    <n v="1192.8599999999999"/>
    <s v="Medium"/>
    <x v="5"/>
  </r>
  <r>
    <n v="620"/>
    <n v="2014"/>
    <n v="10"/>
    <s v="Magdelene Morse"/>
    <d v="2014-10-21T00:00:00"/>
    <d v="2014-10-24T00:00:00"/>
    <x v="2"/>
    <s v="Consumer"/>
    <s v="China"/>
    <x v="2"/>
    <s v="Asia Pacific"/>
    <s v="Technology"/>
    <n v="910.34999999999991"/>
    <n v="5"/>
    <n v="0"/>
    <n v="391.34999999999997"/>
    <s v="Critical"/>
    <x v="5"/>
  </r>
  <r>
    <n v="3"/>
    <n v="2014"/>
    <n v="10"/>
    <s v="Craig Reiter"/>
    <d v="2014-10-17T00:00:00"/>
    <d v="2014-10-18T00:00:00"/>
    <x v="0"/>
    <s v="Consumer"/>
    <s v="Australia"/>
    <x v="0"/>
    <s v="Asia Pacific"/>
    <s v="Technology"/>
    <n v="5175.1710000000012"/>
    <n v="9"/>
    <n v="0.1"/>
    <n v="919.97099999999966"/>
    <s v="Medium"/>
    <x v="0"/>
  </r>
  <r>
    <n v="614"/>
    <n v="2014"/>
    <n v="10"/>
    <s v="Clytie Kelty"/>
    <d v="2014-10-17T00:00:00"/>
    <d v="2014-10-19T00:00:00"/>
    <x v="2"/>
    <s v="Consumer"/>
    <s v="New Zealand"/>
    <x v="0"/>
    <s v="Asia Pacific"/>
    <s v="Furniture"/>
    <n v="823.5"/>
    <n v="2"/>
    <n v="0"/>
    <n v="172.92000000000002"/>
    <s v="Critical"/>
    <x v="2"/>
  </r>
  <r>
    <n v="669"/>
    <n v="2014"/>
    <n v="10"/>
    <s v="Corey Roper"/>
    <d v="2014-10-16T00:00:00"/>
    <d v="2014-10-18T00:00:00"/>
    <x v="0"/>
    <s v="Home Office"/>
    <s v="Australia"/>
    <x v="0"/>
    <s v="Asia Pacific"/>
    <s v="Technology"/>
    <n v="766.87200000000007"/>
    <n v="2"/>
    <n v="0.4"/>
    <n v="114.97199999999998"/>
    <s v="High"/>
    <x v="2"/>
  </r>
  <r>
    <n v="777"/>
    <n v="2014"/>
    <n v="10"/>
    <s v="Dave Brooks"/>
    <d v="2014-10-16T00:00:00"/>
    <d v="2014-10-18T00:00:00"/>
    <x v="0"/>
    <s v="Consumer"/>
    <s v="France"/>
    <x v="1"/>
    <s v="Europe"/>
    <s v="Technology"/>
    <n v="1306.4670000000003"/>
    <n v="6"/>
    <n v="0.15"/>
    <n v="107.48699999999997"/>
    <s v="High"/>
    <x v="2"/>
  </r>
  <r>
    <n v="522"/>
    <n v="2014"/>
    <n v="10"/>
    <s v="Duane Huffman"/>
    <d v="2014-10-14T00:00:00"/>
    <d v="2014-10-15T00:00:00"/>
    <x v="0"/>
    <s v="Home Office"/>
    <s v="Madagascar"/>
    <x v="5"/>
    <s v="Africa"/>
    <s v="Technology"/>
    <n v="1519.9200000000003"/>
    <n v="6"/>
    <n v="0"/>
    <n v="653.4"/>
    <s v="Critical"/>
    <x v="0"/>
  </r>
  <r>
    <n v="179"/>
    <n v="2014"/>
    <n v="10"/>
    <s v="Jason Fortune-"/>
    <d v="2014-10-12T00:00:00"/>
    <d v="2014-10-12T00:00:00"/>
    <x v="3"/>
    <s v="Consumer"/>
    <s v="Spain"/>
    <x v="6"/>
    <s v="Europe"/>
    <s v="Technology"/>
    <n v="1549.98"/>
    <n v="6"/>
    <n v="0"/>
    <n v="139.32"/>
    <s v="Critical"/>
    <x v="6"/>
  </r>
  <r>
    <n v="668"/>
    <n v="2014"/>
    <n v="10"/>
    <s v="Matthew Clasen"/>
    <d v="2014-10-09T00:00:00"/>
    <d v="2014-10-14T00:00:00"/>
    <x v="1"/>
    <s v="Corporate"/>
    <s v="Mexico"/>
    <x v="11"/>
    <s v="LATAM"/>
    <s v="Technology"/>
    <n v="3045.8399999999997"/>
    <n v="7"/>
    <n v="0"/>
    <n v="1035.5800000000002"/>
    <s v="High"/>
    <x v="3"/>
  </r>
  <r>
    <n v="161"/>
    <n v="2014"/>
    <n v="10"/>
    <s v="Sean O'Donnell"/>
    <d v="2014-10-02T00:00:00"/>
    <d v="2014-10-04T00:00:00"/>
    <x v="0"/>
    <s v="Consumer"/>
    <s v="China"/>
    <x v="2"/>
    <s v="Asia Pacific"/>
    <s v="Office Supplies"/>
    <n v="3000.7799999999997"/>
    <n v="6"/>
    <n v="0"/>
    <n v="1080.18"/>
    <s v="High"/>
    <x v="2"/>
  </r>
  <r>
    <n v="121"/>
    <n v="2014"/>
    <n v="10"/>
    <s v="Chad McGuire"/>
    <d v="2014-10-01T00:00:00"/>
    <d v="2014-10-02T00:00:00"/>
    <x v="0"/>
    <s v="Consumer"/>
    <s v="Australia"/>
    <x v="0"/>
    <s v="Asia Pacific"/>
    <s v="Technology"/>
    <n v="1943.19"/>
    <n v="6"/>
    <n v="0.1"/>
    <n v="258.93"/>
    <s v="High"/>
    <x v="0"/>
  </r>
  <r>
    <n v="470"/>
    <n v="2013"/>
    <n v="10"/>
    <s v="Bill Stewart"/>
    <d v="2013-10-30T00:00:00"/>
    <d v="2013-11-03T00:00:00"/>
    <x v="1"/>
    <s v="Corporate"/>
    <s v="Indonesia"/>
    <x v="10"/>
    <s v="Asia Pacific"/>
    <s v="Technology"/>
    <n v="2991.1031999999996"/>
    <n v="9"/>
    <n v="7.0000000000000007E-2"/>
    <n v="-128.74680000000001"/>
    <s v="Medium"/>
    <x v="1"/>
  </r>
  <r>
    <n v="147"/>
    <n v="2013"/>
    <n v="10"/>
    <s v="Lisa Hazard"/>
    <d v="2013-10-25T00:00:00"/>
    <d v="2013-10-28T00:00:00"/>
    <x v="0"/>
    <s v="Consumer"/>
    <s v="China"/>
    <x v="2"/>
    <s v="Asia Pacific"/>
    <s v="Technology"/>
    <n v="1583.7"/>
    <n v="5"/>
    <n v="0"/>
    <n v="174.14999999999998"/>
    <s v="Critical"/>
    <x v="5"/>
  </r>
  <r>
    <n v="503"/>
    <n v="2013"/>
    <n v="10"/>
    <s v="Jason Fortune-"/>
    <d v="2013-10-17T00:00:00"/>
    <d v="2013-10-21T00:00:00"/>
    <x v="1"/>
    <s v="Consumer"/>
    <s v="Cuba"/>
    <x v="20"/>
    <s v="LATAM"/>
    <s v="Furniture"/>
    <n v="2818.0799999999995"/>
    <n v="9"/>
    <n v="0"/>
    <n v="225.35999999999999"/>
    <s v="High"/>
    <x v="1"/>
  </r>
  <r>
    <n v="424"/>
    <n v="2013"/>
    <n v="10"/>
    <s v="Christy Brittain"/>
    <d v="2013-10-13T00:00:00"/>
    <d v="2013-10-17T00:00:00"/>
    <x v="1"/>
    <s v="Consumer"/>
    <s v="Germany"/>
    <x v="1"/>
    <s v="Europe"/>
    <s v="Technology"/>
    <n v="2544.2400000000002"/>
    <n v="4"/>
    <n v="0"/>
    <n v="1093.92"/>
    <s v="High"/>
    <x v="1"/>
  </r>
  <r>
    <n v="425"/>
    <n v="2013"/>
    <n v="10"/>
    <s v="Liz Carlisle"/>
    <d v="2013-10-13T00:00:00"/>
    <d v="2013-10-16T00:00:00"/>
    <x v="2"/>
    <s v="Consumer"/>
    <s v="New Zealand"/>
    <x v="0"/>
    <s v="Asia Pacific"/>
    <s v="Furniture"/>
    <n v="1136.6639999999998"/>
    <n v="4"/>
    <n v="0.4"/>
    <n v="-189.4559999999999"/>
    <s v="Critical"/>
    <x v="5"/>
  </r>
  <r>
    <n v="427"/>
    <n v="2013"/>
    <n v="10"/>
    <s v="Mike Gockenbach"/>
    <d v="2013-10-12T00:00:00"/>
    <d v="2013-10-16T00:00:00"/>
    <x v="2"/>
    <s v="Consumer"/>
    <s v="Democratic Republic of the Congo"/>
    <x v="14"/>
    <s v="Africa"/>
    <s v="Technology"/>
    <n v="3908.88"/>
    <n v="6"/>
    <n v="0"/>
    <n v="1563.48"/>
    <s v="Medium"/>
    <x v="1"/>
  </r>
  <r>
    <n v="104"/>
    <n v="2013"/>
    <n v="10"/>
    <s v="Fred Hopkins"/>
    <d v="2013-10-11T00:00:00"/>
    <d v="2013-10-14T00:00:00"/>
    <x v="0"/>
    <s v="Corporate"/>
    <s v="Mexico"/>
    <x v="11"/>
    <s v="LATAM"/>
    <s v="Technology"/>
    <n v="2556.0000000000009"/>
    <n v="6"/>
    <n v="0"/>
    <n v="178.92"/>
    <s v="Medium"/>
    <x v="5"/>
  </r>
  <r>
    <n v="534"/>
    <n v="2013"/>
    <n v="10"/>
    <s v="Fred Hopkins"/>
    <d v="2013-10-11T00:00:00"/>
    <d v="2013-10-14T00:00:00"/>
    <x v="0"/>
    <s v="Corporate"/>
    <s v="Mexico"/>
    <x v="11"/>
    <s v="LATAM"/>
    <s v="Technology"/>
    <n v="2968.9799999999996"/>
    <n v="7"/>
    <n v="0"/>
    <n v="89.039999999999992"/>
    <s v="Medium"/>
    <x v="5"/>
  </r>
  <r>
    <n v="173"/>
    <n v="2013"/>
    <n v="10"/>
    <s v="Scot Wooten"/>
    <d v="2013-10-10T00:00:00"/>
    <d v="2013-10-11T00:00:00"/>
    <x v="0"/>
    <s v="Consumer"/>
    <s v="Indonesia"/>
    <x v="10"/>
    <s v="Asia Pacific"/>
    <s v="Technology"/>
    <n v="2645.3760000000002"/>
    <n v="5"/>
    <n v="0.17"/>
    <n v="-2.4000000000114596E-2"/>
    <s v="High"/>
    <x v="0"/>
  </r>
  <r>
    <n v="275"/>
    <n v="2013"/>
    <n v="10"/>
    <s v="Ted Trevino"/>
    <d v="2013-10-04T00:00:00"/>
    <d v="2013-10-09T00:00:00"/>
    <x v="1"/>
    <s v="Consumer"/>
    <s v="India"/>
    <x v="4"/>
    <s v="Asia Pacific"/>
    <s v="Furniture"/>
    <n v="2756.3399999999992"/>
    <n v="6"/>
    <n v="0"/>
    <n v="413.28"/>
    <s v="High"/>
    <x v="3"/>
  </r>
  <r>
    <n v="277"/>
    <n v="2013"/>
    <n v="10"/>
    <s v="Emily Ducich"/>
    <d v="2013-10-02T00:00:00"/>
    <d v="2013-10-02T00:00:00"/>
    <x v="3"/>
    <s v="Home Office"/>
    <s v="Vietnam"/>
    <x v="10"/>
    <s v="Asia Pacific"/>
    <s v="Furniture"/>
    <n v="1719.8069999999998"/>
    <n v="5"/>
    <n v="0.27"/>
    <n v="117.65700000000004"/>
    <s v="High"/>
    <x v="6"/>
  </r>
  <r>
    <n v="80"/>
    <n v="2012"/>
    <n v="10"/>
    <s v="Raymond Messe"/>
    <d v="2012-10-27T00:00:00"/>
    <d v="2012-10-27T00:00:00"/>
    <x v="3"/>
    <s v="Consumer"/>
    <s v="India"/>
    <x v="4"/>
    <s v="Asia Pacific"/>
    <s v="Furniture"/>
    <n v="2300.9999999999995"/>
    <n v="5"/>
    <n v="0"/>
    <n v="91.95"/>
    <s v="Critical"/>
    <x v="6"/>
  </r>
  <r>
    <n v="302"/>
    <n v="2012"/>
    <n v="10"/>
    <s v="Joy Bell-"/>
    <d v="2012-10-26T00:00:00"/>
    <d v="2012-10-27T00:00:00"/>
    <x v="0"/>
    <s v="Consumer"/>
    <s v="Nicaragua"/>
    <x v="11"/>
    <s v="LATAM"/>
    <s v="Technology"/>
    <n v="1278.0000000000005"/>
    <n v="3"/>
    <n v="0"/>
    <n v="89.46"/>
    <s v="Critical"/>
    <x v="0"/>
  </r>
  <r>
    <n v="558"/>
    <n v="2012"/>
    <n v="10"/>
    <s v="Sarah Bern"/>
    <d v="2012-10-26T00:00:00"/>
    <d v="2012-10-28T00:00:00"/>
    <x v="2"/>
    <s v="Consumer"/>
    <s v="China"/>
    <x v="2"/>
    <s v="Asia Pacific"/>
    <s v="Furniture"/>
    <n v="2470.5"/>
    <n v="6"/>
    <n v="0"/>
    <n v="518.76"/>
    <s v="Medium"/>
    <x v="2"/>
  </r>
  <r>
    <n v="606"/>
    <n v="2012"/>
    <n v="10"/>
    <s v="Sarah Bern"/>
    <d v="2012-10-26T00:00:00"/>
    <d v="2012-10-28T00:00:00"/>
    <x v="2"/>
    <s v="Consumer"/>
    <s v="China"/>
    <x v="2"/>
    <s v="Asia Pacific"/>
    <s v="Technology"/>
    <n v="1693.23"/>
    <n v="7"/>
    <n v="0"/>
    <n v="829.5"/>
    <s v="Medium"/>
    <x v="2"/>
  </r>
  <r>
    <n v="51"/>
    <n v="2012"/>
    <n v="10"/>
    <s v="Aaron Hawkins"/>
    <d v="2012-10-24T00:00:00"/>
    <d v="2012-10-27T00:00:00"/>
    <x v="0"/>
    <s v="Corporate"/>
    <s v="United States"/>
    <x v="19"/>
    <s v="USCA"/>
    <s v="Office Supplies"/>
    <n v="49.408000000000001"/>
    <n v="4"/>
    <n v="0.2"/>
    <n v="18.527999999999999"/>
    <s v="High"/>
    <x v="5"/>
  </r>
  <r>
    <n v="674"/>
    <n v="2012"/>
    <n v="10"/>
    <s v="Phillina Ober"/>
    <d v="2012-10-18T00:00:00"/>
    <d v="2012-10-23T00:00:00"/>
    <x v="1"/>
    <s v="Home Office"/>
    <s v="China"/>
    <x v="2"/>
    <s v="Asia Pacific"/>
    <s v="Furniture"/>
    <n v="2018.3309999999999"/>
    <n v="9"/>
    <n v="0.3"/>
    <n v="-576.90900000000011"/>
    <s v="High"/>
    <x v="3"/>
  </r>
  <r>
    <n v="784"/>
    <n v="2012"/>
    <n v="10"/>
    <s v="Dianna Arnett"/>
    <d v="2012-10-17T00:00:00"/>
    <d v="2012-10-20T00:00:00"/>
    <x v="2"/>
    <s v="Home Office"/>
    <s v="Cuba"/>
    <x v="20"/>
    <s v="LATAM"/>
    <s v="Technology"/>
    <n v="755.80536000000006"/>
    <n v="3"/>
    <n v="2E-3"/>
    <n v="195.34536"/>
    <s v="Critical"/>
    <x v="5"/>
  </r>
  <r>
    <n v="392"/>
    <n v="2012"/>
    <n v="10"/>
    <s v="Greg Tran"/>
    <d v="2012-10-16T00:00:00"/>
    <d v="2012-10-23T00:00:00"/>
    <x v="1"/>
    <s v="Consumer"/>
    <s v="Spain"/>
    <x v="6"/>
    <s v="Europe"/>
    <s v="Furniture"/>
    <n v="1838.5199999999998"/>
    <n v="5"/>
    <n v="0.2"/>
    <n v="160.77000000000004"/>
    <s v="Low"/>
    <x v="4"/>
  </r>
  <r>
    <n v="200"/>
    <n v="2012"/>
    <n v="10"/>
    <s v="Nona Balk"/>
    <d v="2012-10-12T00:00:00"/>
    <d v="2012-10-12T00:00:00"/>
    <x v="3"/>
    <s v="Corporate"/>
    <s v="Germany"/>
    <x v="1"/>
    <s v="Europe"/>
    <s v="Office Supplies"/>
    <n v="1066.4460000000001"/>
    <n v="6"/>
    <n v="0.1"/>
    <n v="-11.934000000000026"/>
    <s v="Critical"/>
    <x v="6"/>
  </r>
  <r>
    <n v="254"/>
    <n v="2012"/>
    <n v="10"/>
    <s v="Nicole Hansen"/>
    <d v="2012-10-05T00:00:00"/>
    <d v="2012-10-10T00:00:00"/>
    <x v="1"/>
    <s v="Corporate"/>
    <s v="New Zealand"/>
    <x v="0"/>
    <s v="Asia Pacific"/>
    <s v="Furniture"/>
    <n v="3694.68"/>
    <n v="4"/>
    <n v="0"/>
    <n v="886.68000000000006"/>
    <s v="High"/>
    <x v="3"/>
  </r>
  <r>
    <n v="581"/>
    <n v="2012"/>
    <n v="10"/>
    <s v="Todd Sumrall"/>
    <d v="2012-10-05T00:00:00"/>
    <d v="2012-10-09T00:00:00"/>
    <x v="1"/>
    <s v="Corporate"/>
    <s v="India"/>
    <x v="4"/>
    <s v="Asia Pacific"/>
    <s v="Office Supplies"/>
    <n v="2077.3199999999997"/>
    <n v="4"/>
    <n v="0"/>
    <n v="581.64"/>
    <s v="Medium"/>
    <x v="1"/>
  </r>
  <r>
    <n v="648"/>
    <n v="2015"/>
    <n v="11"/>
    <s v="Pauline Chand"/>
    <d v="2015-11-29T00:00:00"/>
    <d v="2015-12-04T00:00:00"/>
    <x v="1"/>
    <s v="Home Office"/>
    <s v="Germany"/>
    <x v="1"/>
    <s v="Europe"/>
    <s v="Technology"/>
    <n v="2478.84"/>
    <n v="7"/>
    <n v="0"/>
    <n v="272.58"/>
    <s v="Medium"/>
    <x v="3"/>
  </r>
  <r>
    <n v="458"/>
    <n v="2015"/>
    <n v="11"/>
    <s v="Brenda Bowman"/>
    <d v="2015-11-28T00:00:00"/>
    <d v="2015-12-03T00:00:00"/>
    <x v="1"/>
    <s v="Corporate"/>
    <s v="Germany"/>
    <x v="1"/>
    <s v="Europe"/>
    <s v="Furniture"/>
    <n v="2455.6770000000001"/>
    <n v="7"/>
    <n v="0.1"/>
    <n v="-191.16300000000007"/>
    <s v="High"/>
    <x v="3"/>
  </r>
  <r>
    <n v="248"/>
    <n v="2015"/>
    <n v="11"/>
    <s v="Adam Hart"/>
    <d v="2015-11-27T00:00:00"/>
    <d v="2015-12-01T00:00:00"/>
    <x v="1"/>
    <s v="Corporate"/>
    <s v="United States"/>
    <x v="8"/>
    <s v="USCA"/>
    <s v="Office Supplies"/>
    <n v="12.84"/>
    <n v="3"/>
    <n v="0"/>
    <n v="3.7235999999999989"/>
    <s v="Medium"/>
    <x v="1"/>
  </r>
  <r>
    <n v="370"/>
    <n v="2015"/>
    <n v="11"/>
    <s v="Helen Wasserman"/>
    <d v="2015-11-27T00:00:00"/>
    <d v="2015-11-29T00:00:00"/>
    <x v="0"/>
    <s v="Corporate"/>
    <s v="France"/>
    <x v="1"/>
    <s v="Europe"/>
    <s v="Furniture"/>
    <n v="676.48500000000001"/>
    <n v="5"/>
    <n v="0.1"/>
    <n v="195.28500000000005"/>
    <s v="Critical"/>
    <x v="2"/>
  </r>
  <r>
    <n v="234"/>
    <n v="2015"/>
    <n v="11"/>
    <s v="Adam Bellavance"/>
    <d v="2015-11-26T00:00:00"/>
    <d v="2015-11-29T00:00:00"/>
    <x v="2"/>
    <s v="Home Office"/>
    <s v="South Africa"/>
    <x v="18"/>
    <s v="Africa"/>
    <s v="Office Supplies"/>
    <n v="1237.56"/>
    <n v="4"/>
    <n v="0"/>
    <n v="606.36"/>
    <s v="Critical"/>
    <x v="5"/>
  </r>
  <r>
    <n v="317"/>
    <n v="2015"/>
    <n v="11"/>
    <s v="Ted Butterfield"/>
    <d v="2015-11-26T00:00:00"/>
    <d v="2015-12-03T00:00:00"/>
    <x v="1"/>
    <s v="Consumer"/>
    <s v="France"/>
    <x v="1"/>
    <s v="Europe"/>
    <s v="Office Supplies"/>
    <n v="3150.8189999999995"/>
    <n v="7"/>
    <n v="0.1"/>
    <n v="-35.091000000000008"/>
    <s v="Medium"/>
    <x v="4"/>
  </r>
  <r>
    <n v="710"/>
    <n v="2015"/>
    <n v="11"/>
    <s v="Kean Nguyen"/>
    <d v="2015-11-24T00:00:00"/>
    <d v="2015-11-26T00:00:00"/>
    <x v="0"/>
    <s v="Corporate"/>
    <s v="Australia"/>
    <x v="0"/>
    <s v="Asia Pacific"/>
    <s v="Technology"/>
    <n v="2863.35"/>
    <n v="5"/>
    <n v="0.1"/>
    <n v="858.9"/>
    <s v="Medium"/>
    <x v="2"/>
  </r>
  <r>
    <n v="182"/>
    <n v="2015"/>
    <n v="11"/>
    <s v="Monica Federle"/>
    <d v="2015-11-22T00:00:00"/>
    <d v="2015-11-28T00:00:00"/>
    <x v="1"/>
    <s v="Corporate"/>
    <s v="France"/>
    <x v="1"/>
    <s v="Europe"/>
    <s v="Technology"/>
    <n v="2456.6190000000001"/>
    <n v="11"/>
    <n v="0.15"/>
    <n v="664.71900000000005"/>
    <s v="Low"/>
    <x v="7"/>
  </r>
  <r>
    <n v="268"/>
    <n v="2015"/>
    <n v="11"/>
    <s v="Karen Daniels"/>
    <d v="2015-11-22T00:00:00"/>
    <d v="2015-11-24T00:00:00"/>
    <x v="0"/>
    <s v="Consumer"/>
    <s v="Brazil"/>
    <x v="7"/>
    <s v="LATAM"/>
    <s v="Furniture"/>
    <n v="897.48000000000013"/>
    <n v="9"/>
    <n v="0"/>
    <n v="322.92"/>
    <s v="Critical"/>
    <x v="2"/>
  </r>
  <r>
    <n v="279"/>
    <n v="2015"/>
    <n v="11"/>
    <s v="Tony Molinari"/>
    <d v="2015-11-21T00:00:00"/>
    <d v="2015-11-21T00:00:00"/>
    <x v="3"/>
    <s v="Consumer"/>
    <s v="Cuba"/>
    <x v="20"/>
    <s v="LATAM"/>
    <s v="Technology"/>
    <n v="1053.6884"/>
    <n v="5"/>
    <n v="2E-3"/>
    <n v="441.28840000000002"/>
    <s v="High"/>
    <x v="6"/>
  </r>
  <r>
    <n v="780"/>
    <n v="2015"/>
    <n v="11"/>
    <s v="Lena Creighton"/>
    <d v="2015-11-21T00:00:00"/>
    <d v="2015-11-22T00:00:00"/>
    <x v="0"/>
    <s v="Consumer"/>
    <s v="Mexico"/>
    <x v="11"/>
    <s v="LATAM"/>
    <s v="Furniture"/>
    <n v="775.53599999999994"/>
    <n v="3"/>
    <n v="0.2"/>
    <n v="213.21599999999989"/>
    <s v="High"/>
    <x v="0"/>
  </r>
  <r>
    <n v="69"/>
    <n v="2015"/>
    <n v="11"/>
    <s v="Evan Minnotte"/>
    <d v="2015-11-20T00:00:00"/>
    <d v="2015-11-20T00:00:00"/>
    <x v="3"/>
    <s v="Home Office"/>
    <s v="Mexico"/>
    <x v="11"/>
    <s v="LATAM"/>
    <s v="Technology"/>
    <n v="1704.0000000000005"/>
    <n v="4"/>
    <n v="0"/>
    <n v="119.28"/>
    <s v="Critical"/>
    <x v="6"/>
  </r>
  <r>
    <n v="429"/>
    <n v="2015"/>
    <n v="11"/>
    <s v="Adrian Barton"/>
    <d v="2015-11-20T00:00:00"/>
    <d v="2015-11-24T00:00:00"/>
    <x v="1"/>
    <s v="Consumer"/>
    <s v="United States"/>
    <x v="8"/>
    <s v="USCA"/>
    <s v="Furniture"/>
    <n v="821.87999999999988"/>
    <n v="6"/>
    <n v="0"/>
    <n v="213.68880000000001"/>
    <s v="Medium"/>
    <x v="1"/>
  </r>
  <r>
    <n v="544"/>
    <n v="2015"/>
    <n v="11"/>
    <s v="Mike Pelletier"/>
    <d v="2015-11-20T00:00:00"/>
    <d v="2015-11-23T00:00:00"/>
    <x v="0"/>
    <s v="Home Office"/>
    <s v="Vietnam"/>
    <x v="10"/>
    <s v="Asia Pacific"/>
    <s v="Office Supplies"/>
    <n v="2190.9509999999996"/>
    <n v="5"/>
    <n v="0.17"/>
    <n v="316.70100000000008"/>
    <s v="Medium"/>
    <x v="5"/>
  </r>
  <r>
    <n v="557"/>
    <n v="2015"/>
    <n v="11"/>
    <s v="Adrian Barton"/>
    <d v="2015-11-20T00:00:00"/>
    <d v="2015-11-24T00:00:00"/>
    <x v="1"/>
    <s v="Consumer"/>
    <s v="United States"/>
    <x v="8"/>
    <s v="USCA"/>
    <s v="Office Supplies"/>
    <n v="21.96"/>
    <n v="2"/>
    <n v="0"/>
    <n v="10.760400000000001"/>
    <s v="Medium"/>
    <x v="1"/>
  </r>
  <r>
    <n v="650"/>
    <n v="2015"/>
    <n v="11"/>
    <s v="Adrian Shami"/>
    <d v="2015-11-20T00:00:00"/>
    <d v="2015-11-23T00:00:00"/>
    <x v="0"/>
    <s v="Home Office"/>
    <s v="United States"/>
    <x v="17"/>
    <s v="USCA"/>
    <s v="Office Supplies"/>
    <n v="41.28"/>
    <n v="6"/>
    <n v="0.2"/>
    <n v="13.931999999999999"/>
    <s v="Medium"/>
    <x v="5"/>
  </r>
  <r>
    <n v="655"/>
    <n v="2015"/>
    <n v="11"/>
    <s v="Adrian Shami"/>
    <d v="2015-11-20T00:00:00"/>
    <d v="2015-11-23T00:00:00"/>
    <x v="0"/>
    <s v="Home Office"/>
    <s v="United States"/>
    <x v="17"/>
    <s v="USCA"/>
    <s v="Office Supplies"/>
    <n v="13.36"/>
    <n v="2"/>
    <n v="0"/>
    <n v="6.4127999999999998"/>
    <s v="Medium"/>
    <x v="5"/>
  </r>
  <r>
    <n v="689"/>
    <n v="2015"/>
    <n v="11"/>
    <s v="Aimee Bixby"/>
    <d v="2015-11-20T00:00:00"/>
    <d v="2015-11-22T00:00:00"/>
    <x v="2"/>
    <s v="Consumer"/>
    <s v="United States"/>
    <x v="9"/>
    <s v="USCA"/>
    <s v="Office Supplies"/>
    <n v="99.13600000000001"/>
    <n v="4"/>
    <n v="0.2"/>
    <n v="8.674399999999995"/>
    <s v="Medium"/>
    <x v="2"/>
  </r>
  <r>
    <n v="702"/>
    <n v="2015"/>
    <n v="11"/>
    <s v="Aimee Bixby"/>
    <d v="2015-11-20T00:00:00"/>
    <d v="2015-11-22T00:00:00"/>
    <x v="2"/>
    <s v="Consumer"/>
    <s v="United States"/>
    <x v="9"/>
    <s v="USCA"/>
    <s v="Office Supplies"/>
    <n v="16.896000000000001"/>
    <n v="4"/>
    <n v="0.2"/>
    <n v="5.2799999999999994"/>
    <s v="Medium"/>
    <x v="2"/>
  </r>
  <r>
    <n v="708"/>
    <n v="2015"/>
    <n v="11"/>
    <s v="Aimee Bixby"/>
    <d v="2015-11-20T00:00:00"/>
    <d v="2015-11-22T00:00:00"/>
    <x v="2"/>
    <s v="Consumer"/>
    <s v="United States"/>
    <x v="9"/>
    <s v="USCA"/>
    <s v="Office Supplies"/>
    <n v="6.6720000000000006"/>
    <n v="1"/>
    <n v="0.2"/>
    <n v="0.50039999999999996"/>
    <s v="Medium"/>
    <x v="2"/>
  </r>
  <r>
    <n v="709"/>
    <n v="2015"/>
    <n v="11"/>
    <s v="Aimee Bixby"/>
    <d v="2015-11-20T00:00:00"/>
    <d v="2015-11-22T00:00:00"/>
    <x v="2"/>
    <s v="Consumer"/>
    <s v="United States"/>
    <x v="9"/>
    <s v="USCA"/>
    <s v="Furniture"/>
    <n v="15.991999999999999"/>
    <n v="2"/>
    <n v="0.6"/>
    <n v="-13.992999999999999"/>
    <s v="Medium"/>
    <x v="2"/>
  </r>
  <r>
    <n v="81"/>
    <n v="2015"/>
    <n v="11"/>
    <s v="Harry Greene"/>
    <d v="2015-11-19T00:00:00"/>
    <d v="2015-11-23T00:00:00"/>
    <x v="1"/>
    <s v="Consumer"/>
    <s v="France"/>
    <x v="1"/>
    <s v="Europe"/>
    <s v="Furniture"/>
    <n v="5729.3459999999986"/>
    <n v="14"/>
    <n v="0.1"/>
    <n v="63.546000000000163"/>
    <s v="High"/>
    <x v="1"/>
  </r>
  <r>
    <n v="102"/>
    <n v="2015"/>
    <n v="11"/>
    <s v="Rick Wilson"/>
    <d v="2015-11-19T00:00:00"/>
    <d v="2015-11-25T00:00:00"/>
    <x v="1"/>
    <s v="Corporate"/>
    <s v="Australia"/>
    <x v="0"/>
    <s v="Asia Pacific"/>
    <s v="Technology"/>
    <n v="3524.4720000000002"/>
    <n v="6"/>
    <n v="0.1"/>
    <n v="861.37199999999996"/>
    <s v="Low"/>
    <x v="7"/>
  </r>
  <r>
    <n v="733"/>
    <n v="2015"/>
    <n v="11"/>
    <s v="Frank Carlisle"/>
    <d v="2015-11-18T00:00:00"/>
    <d v="2015-11-22T00:00:00"/>
    <x v="2"/>
    <s v="Home Office"/>
    <s v="Australia"/>
    <x v="0"/>
    <s v="Asia Pacific"/>
    <s v="Technology"/>
    <n v="1221.5610000000001"/>
    <n v="11"/>
    <n v="0.1"/>
    <n v="325.61099999999999"/>
    <s v="High"/>
    <x v="1"/>
  </r>
  <r>
    <n v="743"/>
    <n v="2015"/>
    <n v="11"/>
    <s v="Matt Collins"/>
    <d v="2015-11-18T00:00:00"/>
    <d v="2015-11-21T00:00:00"/>
    <x v="2"/>
    <s v="Consumer"/>
    <s v="Saudi Arabia"/>
    <x v="12"/>
    <s v="Asia Pacific"/>
    <s v="Technology"/>
    <n v="621.00000000000011"/>
    <n v="2"/>
    <n v="0"/>
    <n v="180.06"/>
    <s v="Critical"/>
    <x v="5"/>
  </r>
  <r>
    <n v="325"/>
    <n v="2015"/>
    <n v="11"/>
    <s v="Vicky Freymann"/>
    <d v="2015-11-13T00:00:00"/>
    <d v="2015-11-15T00:00:00"/>
    <x v="2"/>
    <s v="Home Office"/>
    <s v="Philippines"/>
    <x v="10"/>
    <s v="Asia Pacific"/>
    <s v="Furniture"/>
    <n v="1725.75"/>
    <n v="5"/>
    <n v="0.25"/>
    <n v="-483.2999999999999"/>
    <s v="Critical"/>
    <x v="2"/>
  </r>
  <r>
    <n v="582"/>
    <n v="2015"/>
    <n v="11"/>
    <s v="Maris LaWare"/>
    <d v="2015-11-12T00:00:00"/>
    <d v="2015-11-16T00:00:00"/>
    <x v="1"/>
    <s v="Consumer"/>
    <s v="Cuba"/>
    <x v="20"/>
    <s v="LATAM"/>
    <s v="Furniture"/>
    <n v="1916.8799999999999"/>
    <n v="7"/>
    <n v="0"/>
    <n v="939.26"/>
    <s v="High"/>
    <x v="1"/>
  </r>
  <r>
    <n v="42"/>
    <n v="2015"/>
    <n v="11"/>
    <s v="Barry Franz"/>
    <d v="2015-11-11T00:00:00"/>
    <d v="2015-11-15T00:00:00"/>
    <x v="1"/>
    <s v="Home Office"/>
    <s v="India"/>
    <x v="4"/>
    <s v="Asia Pacific"/>
    <s v="Technology"/>
    <n v="4518.78"/>
    <n v="7"/>
    <n v="0"/>
    <n v="632.52"/>
    <s v="High"/>
    <x v="1"/>
  </r>
  <r>
    <n v="188"/>
    <n v="2015"/>
    <n v="11"/>
    <s v="Barry Franz"/>
    <d v="2015-11-11T00:00:00"/>
    <d v="2015-11-15T00:00:00"/>
    <x v="1"/>
    <s v="Home Office"/>
    <s v="India"/>
    <x v="4"/>
    <s v="Asia Pacific"/>
    <s v="Office Supplies"/>
    <n v="3622.2899999999995"/>
    <n v="7"/>
    <n v="0"/>
    <n v="1267.77"/>
    <s v="High"/>
    <x v="1"/>
  </r>
  <r>
    <n v="488"/>
    <n v="2015"/>
    <n v="11"/>
    <s v="Lynn Smith"/>
    <d v="2015-11-11T00:00:00"/>
    <d v="2015-11-14T00:00:00"/>
    <x v="0"/>
    <s v="Consumer"/>
    <s v="Mexico"/>
    <x v="11"/>
    <s v="LATAM"/>
    <s v="Technology"/>
    <n v="849.80000000000018"/>
    <n v="2"/>
    <n v="0"/>
    <n v="195.44"/>
    <s v="Critical"/>
    <x v="5"/>
  </r>
  <r>
    <n v="228"/>
    <n v="2015"/>
    <n v="11"/>
    <s v="Janet Molinari"/>
    <d v="2015-11-08T00:00:00"/>
    <d v="2015-11-10T00:00:00"/>
    <x v="0"/>
    <s v="Corporate"/>
    <s v="Philippines"/>
    <x v="10"/>
    <s v="Asia Pacific"/>
    <s v="Office Supplies"/>
    <n v="1538.7209999999998"/>
    <n v="6"/>
    <n v="0.15000000000000002"/>
    <n v="325.70100000000002"/>
    <s v="High"/>
    <x v="2"/>
  </r>
  <r>
    <n v="122"/>
    <n v="2015"/>
    <n v="11"/>
    <s v="Adam Bellavance"/>
    <d v="2015-11-07T00:00:00"/>
    <d v="2015-11-14T00:00:00"/>
    <x v="1"/>
    <s v="Home Office"/>
    <s v="United States"/>
    <x v="19"/>
    <s v="USCA"/>
    <s v="Furniture"/>
    <n v="2036.8600000000001"/>
    <n v="7"/>
    <n v="0"/>
    <n v="366.63479999999993"/>
    <s v="Low"/>
    <x v="4"/>
  </r>
  <r>
    <n v="127"/>
    <n v="2015"/>
    <n v="11"/>
    <s v="Adam Bellavance"/>
    <d v="2015-11-07T00:00:00"/>
    <d v="2015-11-14T00:00:00"/>
    <x v="1"/>
    <s v="Home Office"/>
    <s v="United States"/>
    <x v="19"/>
    <s v="USCA"/>
    <s v="Furniture"/>
    <n v="449.56800000000004"/>
    <n v="2"/>
    <n v="0.2"/>
    <n v="-73.054800000000071"/>
    <s v="Low"/>
    <x v="4"/>
  </r>
  <r>
    <n v="129"/>
    <n v="2015"/>
    <n v="11"/>
    <s v="Adam Bellavance"/>
    <d v="2015-11-07T00:00:00"/>
    <d v="2015-11-14T00:00:00"/>
    <x v="1"/>
    <s v="Home Office"/>
    <s v="United States"/>
    <x v="19"/>
    <s v="USCA"/>
    <s v="Technology"/>
    <n v="108.96000000000001"/>
    <n v="3"/>
    <n v="0"/>
    <n v="32.687999999999988"/>
    <s v="Low"/>
    <x v="4"/>
  </r>
  <r>
    <n v="267"/>
    <n v="2015"/>
    <n v="11"/>
    <s v="Dana Kaydos"/>
    <d v="2015-11-07T00:00:00"/>
    <d v="2015-11-09T00:00:00"/>
    <x v="0"/>
    <s v="Consumer"/>
    <s v="Indonesia"/>
    <x v="10"/>
    <s v="Asia Pacific"/>
    <s v="Office Supplies"/>
    <n v="3309.2597999999998"/>
    <n v="7"/>
    <n v="0.17"/>
    <n v="318.85979999999995"/>
    <s v="High"/>
    <x v="2"/>
  </r>
  <r>
    <n v="512"/>
    <n v="2015"/>
    <n v="11"/>
    <s v="Chuck Magee"/>
    <d v="2015-11-07T00:00:00"/>
    <d v="2015-11-11T00:00:00"/>
    <x v="1"/>
    <s v="Consumer"/>
    <s v="Australia"/>
    <x v="0"/>
    <s v="Asia Pacific"/>
    <s v="Furniture"/>
    <n v="2841.6599999999994"/>
    <n v="6"/>
    <n v="0"/>
    <n v="852.4799999999999"/>
    <s v="High"/>
    <x v="1"/>
  </r>
  <r>
    <n v="135"/>
    <n v="2015"/>
    <n v="11"/>
    <s v="Adam Bellavance"/>
    <d v="2015-11-06T00:00:00"/>
    <d v="2015-11-08T00:00:00"/>
    <x v="0"/>
    <s v="Home Office"/>
    <s v="United States"/>
    <x v="9"/>
    <s v="USCA"/>
    <s v="Office Supplies"/>
    <n v="67.8"/>
    <n v="10"/>
    <n v="0"/>
    <n v="31.187999999999999"/>
    <s v="High"/>
    <x v="2"/>
  </r>
  <r>
    <n v="139"/>
    <n v="2015"/>
    <n v="11"/>
    <s v="Adam Bellavance"/>
    <d v="2015-11-06T00:00:00"/>
    <d v="2015-11-08T00:00:00"/>
    <x v="0"/>
    <s v="Home Office"/>
    <s v="United States"/>
    <x v="9"/>
    <s v="USCA"/>
    <s v="Office Supplies"/>
    <n v="167.94"/>
    <n v="3"/>
    <n v="0"/>
    <n v="82.290599999999998"/>
    <s v="High"/>
    <x v="2"/>
  </r>
  <r>
    <n v="184"/>
    <n v="2015"/>
    <n v="11"/>
    <s v="Adam Bellavance"/>
    <d v="2015-11-06T00:00:00"/>
    <d v="2015-11-08T00:00:00"/>
    <x v="0"/>
    <s v="Home Office"/>
    <s v="United States"/>
    <x v="9"/>
    <s v="USCA"/>
    <s v="Office Supplies"/>
    <n v="4.41"/>
    <n v="1"/>
    <n v="0"/>
    <n v="2.0286"/>
    <s v="High"/>
    <x v="2"/>
  </r>
  <r>
    <n v="712"/>
    <n v="2015"/>
    <n v="11"/>
    <s v="Cyma Kinney"/>
    <d v="2015-11-04T00:00:00"/>
    <d v="2015-11-07T00:00:00"/>
    <x v="0"/>
    <s v="Corporate"/>
    <s v="France"/>
    <x v="1"/>
    <s v="Europe"/>
    <s v="Technology"/>
    <n v="765.45900000000017"/>
    <n v="3"/>
    <n v="0.15"/>
    <n v="-36.081000000000017"/>
    <s v="Critical"/>
    <x v="5"/>
  </r>
  <r>
    <n v="386"/>
    <n v="2015"/>
    <n v="11"/>
    <s v="Amy Cox"/>
    <d v="2015-11-03T00:00:00"/>
    <d v="2015-11-07T00:00:00"/>
    <x v="1"/>
    <s v="Consumer"/>
    <s v="India"/>
    <x v="4"/>
    <s v="Asia Pacific"/>
    <s v="Furniture"/>
    <n v="2664"/>
    <n v="5"/>
    <n v="0"/>
    <n v="905.7"/>
    <s v="Medium"/>
    <x v="1"/>
  </r>
  <r>
    <n v="646"/>
    <n v="2015"/>
    <n v="11"/>
    <s v="Adrian Hane"/>
    <d v="2015-11-01T00:00:00"/>
    <d v="2015-11-05T00:00:00"/>
    <x v="1"/>
    <s v="Home Office"/>
    <s v="United States"/>
    <x v="9"/>
    <s v="USCA"/>
    <s v="Office Supplies"/>
    <n v="5.2480000000000002"/>
    <n v="2"/>
    <n v="0.2"/>
    <n v="0.59039999999999915"/>
    <s v="Medium"/>
    <x v="1"/>
  </r>
  <r>
    <n v="206"/>
    <n v="2014"/>
    <n v="11"/>
    <s v="Rob Beeghly"/>
    <d v="2014-11-28T00:00:00"/>
    <d v="2014-12-04T00:00:00"/>
    <x v="1"/>
    <s v="Consumer"/>
    <s v="Spain"/>
    <x v="6"/>
    <s v="Europe"/>
    <s v="Furniture"/>
    <n v="3063.27"/>
    <n v="7"/>
    <n v="0"/>
    <n v="1470.2100000000003"/>
    <s v="Low"/>
    <x v="7"/>
  </r>
  <r>
    <n v="97"/>
    <n v="2014"/>
    <n v="11"/>
    <s v="Natalie Fritzler"/>
    <d v="2014-11-27T00:00:00"/>
    <d v="2014-11-29T00:00:00"/>
    <x v="0"/>
    <s v="Consumer"/>
    <s v="Austria"/>
    <x v="1"/>
    <s v="Europe"/>
    <s v="Furniture"/>
    <n v="2899.8899999999994"/>
    <n v="7"/>
    <n v="0"/>
    <n v="927.78"/>
    <s v="High"/>
    <x v="2"/>
  </r>
  <r>
    <n v="131"/>
    <n v="2014"/>
    <n v="11"/>
    <s v="Stuart Van"/>
    <d v="2014-11-25T00:00:00"/>
    <d v="2014-11-27T00:00:00"/>
    <x v="0"/>
    <s v="Corporate"/>
    <s v="India"/>
    <x v="4"/>
    <s v="Asia Pacific"/>
    <s v="Technology"/>
    <n v="1590.6"/>
    <n v="5"/>
    <n v="0"/>
    <n v="572.55000000000007"/>
    <s v="Critical"/>
    <x v="2"/>
  </r>
  <r>
    <n v="78"/>
    <n v="2014"/>
    <n v="11"/>
    <s v="Bobby Elias"/>
    <d v="2014-11-24T00:00:00"/>
    <d v="2014-11-25T00:00:00"/>
    <x v="0"/>
    <s v="Consumer"/>
    <s v="Germany"/>
    <x v="1"/>
    <s v="Europe"/>
    <s v="Technology"/>
    <n v="1487.4"/>
    <n v="10"/>
    <n v="0"/>
    <n v="728.7"/>
    <s v="Critical"/>
    <x v="0"/>
  </r>
  <r>
    <n v="87"/>
    <n v="2014"/>
    <n v="11"/>
    <s v="Alejandro Ballentine"/>
    <d v="2014-11-23T00:00:00"/>
    <d v="2014-11-23T00:00:00"/>
    <x v="3"/>
    <s v="Home Office"/>
    <s v="Morocco"/>
    <x v="16"/>
    <s v="Africa"/>
    <s v="Office Supplies"/>
    <n v="2266.44"/>
    <n v="4"/>
    <n v="0"/>
    <n v="113.28"/>
    <s v="Medium"/>
    <x v="6"/>
  </r>
  <r>
    <n v="471"/>
    <n v="2014"/>
    <n v="11"/>
    <s v="Toby Carlisle"/>
    <d v="2014-11-19T00:00:00"/>
    <d v="2014-11-19T00:00:00"/>
    <x v="3"/>
    <s v="Consumer"/>
    <s v="Thailand"/>
    <x v="10"/>
    <s v="Asia Pacific"/>
    <s v="Office Supplies"/>
    <n v="1798.6763999999998"/>
    <n v="4"/>
    <n v="0.17"/>
    <n v="86.636399999999981"/>
    <s v="High"/>
    <x v="6"/>
  </r>
  <r>
    <n v="656"/>
    <n v="2014"/>
    <n v="11"/>
    <s v="Eric Barreto"/>
    <d v="2014-11-19T00:00:00"/>
    <d v="2014-11-24T00:00:00"/>
    <x v="1"/>
    <s v="Consumer"/>
    <s v="United Kingdom"/>
    <x v="3"/>
    <s v="Europe"/>
    <s v="Technology"/>
    <n v="1908.1800000000003"/>
    <n v="3"/>
    <n v="0"/>
    <n v="820.44"/>
    <s v="High"/>
    <x v="3"/>
  </r>
  <r>
    <n v="433"/>
    <n v="2014"/>
    <n v="11"/>
    <s v="Bobby Odegard"/>
    <d v="2014-11-15T00:00:00"/>
    <d v="2014-11-19T00:00:00"/>
    <x v="1"/>
    <s v="Consumer"/>
    <s v="Mexico"/>
    <x v="11"/>
    <s v="LATAM"/>
    <s v="Technology"/>
    <n v="3045.8399999999997"/>
    <n v="7"/>
    <n v="0"/>
    <n v="1035.5800000000002"/>
    <s v="High"/>
    <x v="1"/>
  </r>
  <r>
    <n v="658"/>
    <n v="2014"/>
    <n v="11"/>
    <s v="Adrian Shami"/>
    <d v="2014-11-14T00:00:00"/>
    <d v="2014-11-20T00:00:00"/>
    <x v="1"/>
    <s v="Home Office"/>
    <s v="United States"/>
    <x v="19"/>
    <s v="USCA"/>
    <s v="Furniture"/>
    <n v="4.18"/>
    <n v="1"/>
    <n v="0"/>
    <n v="1.5047999999999999"/>
    <s v="Medium"/>
    <x v="7"/>
  </r>
  <r>
    <n v="486"/>
    <n v="2014"/>
    <n v="11"/>
    <s v="Toby Swindell"/>
    <d v="2014-11-13T00:00:00"/>
    <d v="2014-11-18T00:00:00"/>
    <x v="1"/>
    <s v="Consumer"/>
    <s v="Brazil"/>
    <x v="7"/>
    <s v="LATAM"/>
    <s v="Technology"/>
    <n v="2171.3000000000002"/>
    <n v="5"/>
    <n v="0"/>
    <n v="390.79999999999995"/>
    <s v="High"/>
    <x v="3"/>
  </r>
  <r>
    <n v="1"/>
    <n v="2014"/>
    <n v="11"/>
    <s v="Aaron Bergman"/>
    <d v="2014-11-11T00:00:00"/>
    <d v="2014-11-13T00:00:00"/>
    <x v="0"/>
    <s v="Consumer"/>
    <s v="United States"/>
    <x v="9"/>
    <s v="USCA"/>
    <s v="Technology"/>
    <n v="221.98"/>
    <n v="2"/>
    <n v="0"/>
    <n v="62.15440000000001"/>
    <s v="High"/>
    <x v="2"/>
  </r>
  <r>
    <n v="9"/>
    <n v="2014"/>
    <n v="11"/>
    <s v="Aaron Bergman"/>
    <d v="2014-11-11T00:00:00"/>
    <d v="2014-11-13T00:00:00"/>
    <x v="0"/>
    <s v="Consumer"/>
    <s v="United States"/>
    <x v="9"/>
    <s v="USCA"/>
    <s v="Furniture"/>
    <n v="341.96"/>
    <n v="2"/>
    <n v="0"/>
    <n v="54.713599999999985"/>
    <s v="High"/>
    <x v="2"/>
  </r>
  <r>
    <n v="423"/>
    <n v="2014"/>
    <n v="11"/>
    <s v="Mathew Reese"/>
    <d v="2014-11-11T00:00:00"/>
    <d v="2014-11-11T00:00:00"/>
    <x v="3"/>
    <s v="Home Office"/>
    <s v="India"/>
    <x v="4"/>
    <s v="Asia Pacific"/>
    <s v="Technology"/>
    <n v="763.92"/>
    <n v="4"/>
    <n v="0"/>
    <n v="381.96"/>
    <s v="Critical"/>
    <x v="6"/>
  </r>
  <r>
    <n v="132"/>
    <n v="2014"/>
    <n v="11"/>
    <s v="Michael Moore"/>
    <d v="2014-11-07T00:00:00"/>
    <d v="2014-11-10T00:00:00"/>
    <x v="0"/>
    <s v="Consumer"/>
    <s v="China"/>
    <x v="2"/>
    <s v="Asia Pacific"/>
    <s v="Technology"/>
    <n v="2330.6400000000003"/>
    <n v="9"/>
    <n v="0"/>
    <n v="1025.46"/>
    <s v="Critical"/>
    <x v="5"/>
  </r>
  <r>
    <n v="5"/>
    <n v="2014"/>
    <n v="11"/>
    <s v="Rick Hansen"/>
    <d v="2014-11-05T00:00:00"/>
    <d v="2014-11-06T00:00:00"/>
    <x v="3"/>
    <s v="Consumer"/>
    <s v="Senegal"/>
    <x v="21"/>
    <s v="Africa"/>
    <s v="Technology"/>
    <n v="2832.96"/>
    <n v="8"/>
    <n v="0"/>
    <n v="311.52"/>
    <s v="Critical"/>
    <x v="0"/>
  </r>
  <r>
    <n v="447"/>
    <n v="2014"/>
    <n v="11"/>
    <s v="Larry Tron"/>
    <d v="2014-11-04T00:00:00"/>
    <d v="2014-11-06T00:00:00"/>
    <x v="2"/>
    <s v="Consumer"/>
    <s v="Italy"/>
    <x v="6"/>
    <s v="Europe"/>
    <s v="Office Supplies"/>
    <n v="1856.34"/>
    <n v="6"/>
    <n v="0"/>
    <n v="909.54"/>
    <s v="Critical"/>
    <x v="2"/>
  </r>
  <r>
    <n v="654"/>
    <n v="2014"/>
    <n v="11"/>
    <s v="Maureen Fritzler"/>
    <d v="2014-11-04T00:00:00"/>
    <d v="2014-11-08T00:00:00"/>
    <x v="2"/>
    <s v="Corporate"/>
    <s v="China"/>
    <x v="2"/>
    <s v="Asia Pacific"/>
    <s v="Technology"/>
    <n v="1839.18"/>
    <n v="7"/>
    <n v="0"/>
    <n v="238.98000000000002"/>
    <s v="High"/>
    <x v="1"/>
  </r>
  <r>
    <n v="551"/>
    <n v="2013"/>
    <n v="11"/>
    <s v="Ed Jacobs"/>
    <d v="2013-11-30T00:00:00"/>
    <d v="2013-12-04T00:00:00"/>
    <x v="2"/>
    <s v="Consumer"/>
    <s v="Singapore"/>
    <x v="10"/>
    <s v="Asia Pacific"/>
    <s v="Furniture"/>
    <n v="2051.1000000000004"/>
    <n v="5"/>
    <n v="0"/>
    <n v="40.949999999999996"/>
    <s v="High"/>
    <x v="1"/>
  </r>
  <r>
    <n v="98"/>
    <n v="2013"/>
    <n v="11"/>
    <s v="Nick Zandusky"/>
    <d v="2013-11-28T00:00:00"/>
    <d v="2013-12-02T00:00:00"/>
    <x v="2"/>
    <s v="Home Office"/>
    <s v="Australia"/>
    <x v="0"/>
    <s v="Asia Pacific"/>
    <s v="Furniture"/>
    <n v="2891.6999999999994"/>
    <n v="7"/>
    <n v="0.1"/>
    <n v="96.390000000000043"/>
    <s v="Medium"/>
    <x v="1"/>
  </r>
  <r>
    <n v="730"/>
    <n v="2013"/>
    <n v="11"/>
    <s v="Alex Russell"/>
    <d v="2013-11-23T00:00:00"/>
    <d v="2013-11-25T00:00:00"/>
    <x v="0"/>
    <s v="Corporate"/>
    <s v="Mexico"/>
    <x v="11"/>
    <s v="LATAM"/>
    <s v="Furniture"/>
    <n v="836.92799999999988"/>
    <n v="4"/>
    <n v="0.2"/>
    <n v="230.12800000000007"/>
    <s v="High"/>
    <x v="2"/>
  </r>
  <r>
    <n v="264"/>
    <n v="2013"/>
    <n v="11"/>
    <s v="Meg Tillman"/>
    <d v="2013-11-21T00:00:00"/>
    <d v="2013-11-24T00:00:00"/>
    <x v="2"/>
    <s v="Consumer"/>
    <s v="France"/>
    <x v="1"/>
    <s v="Europe"/>
    <s v="Technology"/>
    <n v="1593.6480000000001"/>
    <n v="7"/>
    <n v="0.15"/>
    <n v="-225.16200000000003"/>
    <s v="Critical"/>
    <x v="5"/>
  </r>
  <r>
    <n v="652"/>
    <n v="2013"/>
    <n v="11"/>
    <s v="Jim Radford"/>
    <d v="2013-11-19T00:00:00"/>
    <d v="2013-11-23T00:00:00"/>
    <x v="1"/>
    <s v="Consumer"/>
    <s v="China"/>
    <x v="2"/>
    <s v="Asia Pacific"/>
    <s v="Technology"/>
    <n v="1317.8999999999999"/>
    <n v="5"/>
    <n v="0"/>
    <n v="0"/>
    <s v="High"/>
    <x v="1"/>
  </r>
  <r>
    <n v="14"/>
    <n v="2013"/>
    <n v="11"/>
    <s v="Vicky Freymann"/>
    <d v="2013-11-13T00:00:00"/>
    <d v="2013-11-13T00:00:00"/>
    <x v="3"/>
    <s v="Home Office"/>
    <s v="Brazil"/>
    <x v="7"/>
    <s v="LATAM"/>
    <s v="Furniture"/>
    <n v="2221.8000000000002"/>
    <n v="7"/>
    <n v="0"/>
    <n v="622.02"/>
    <s v="Critical"/>
    <x v="6"/>
  </r>
  <r>
    <n v="357"/>
    <n v="2013"/>
    <n v="11"/>
    <s v="Trudy Glocke"/>
    <d v="2013-11-13T00:00:00"/>
    <d v="2013-11-17T00:00:00"/>
    <x v="1"/>
    <s v="Consumer"/>
    <s v="Belgium"/>
    <x v="1"/>
    <s v="Europe"/>
    <s v="Office Supplies"/>
    <n v="2489.3999999999996"/>
    <n v="9"/>
    <n v="0"/>
    <n v="273.78000000000003"/>
    <s v="High"/>
    <x v="1"/>
  </r>
  <r>
    <n v="781"/>
    <n v="2013"/>
    <n v="11"/>
    <s v="Tamara Chand"/>
    <d v="2013-11-10T00:00:00"/>
    <d v="2013-11-13T00:00:00"/>
    <x v="0"/>
    <s v="Corporate"/>
    <s v="France"/>
    <x v="1"/>
    <s v="Europe"/>
    <s v="Furniture"/>
    <n v="2012.049"/>
    <n v="6"/>
    <n v="0.35"/>
    <n v="-1021.6709999999998"/>
    <s v="Medium"/>
    <x v="5"/>
  </r>
  <r>
    <n v="289"/>
    <n v="2013"/>
    <n v="11"/>
    <s v="Adam Shillingsburg"/>
    <d v="2013-11-09T00:00:00"/>
    <d v="2013-11-13T00:00:00"/>
    <x v="1"/>
    <s v="Consumer"/>
    <s v="United States"/>
    <x v="9"/>
    <s v="USCA"/>
    <s v="Furniture"/>
    <n v="1024.3800000000001"/>
    <n v="7"/>
    <n v="0"/>
    <n v="215.11979999999994"/>
    <s v="Medium"/>
    <x v="1"/>
  </r>
  <r>
    <n v="342"/>
    <n v="2013"/>
    <n v="11"/>
    <s v="Adam Shillingsburg"/>
    <d v="2013-11-09T00:00:00"/>
    <d v="2013-11-13T00:00:00"/>
    <x v="1"/>
    <s v="Consumer"/>
    <s v="United States"/>
    <x v="9"/>
    <s v="USCA"/>
    <s v="Office Supplies"/>
    <n v="26.22"/>
    <n v="3"/>
    <n v="0"/>
    <n v="12.323399999999999"/>
    <s v="Medium"/>
    <x v="1"/>
  </r>
  <r>
    <n v="361"/>
    <n v="2013"/>
    <n v="11"/>
    <s v="Adam Shillingsburg"/>
    <d v="2013-11-09T00:00:00"/>
    <d v="2013-11-13T00:00:00"/>
    <x v="1"/>
    <s v="Consumer"/>
    <s v="United States"/>
    <x v="9"/>
    <s v="USCA"/>
    <s v="Office Supplies"/>
    <n v="17.22"/>
    <n v="3"/>
    <n v="0"/>
    <n v="7.9212000000000007"/>
    <s v="Medium"/>
    <x v="1"/>
  </r>
  <r>
    <n v="391"/>
    <n v="2013"/>
    <n v="11"/>
    <s v="Adam Shillingsburg"/>
    <d v="2013-11-09T00:00:00"/>
    <d v="2013-11-13T00:00:00"/>
    <x v="1"/>
    <s v="Consumer"/>
    <s v="United States"/>
    <x v="9"/>
    <s v="USCA"/>
    <s v="Office Supplies"/>
    <n v="17.34"/>
    <n v="3"/>
    <n v="0"/>
    <n v="8.4966000000000008"/>
    <s v="Medium"/>
    <x v="1"/>
  </r>
  <r>
    <n v="445"/>
    <n v="2013"/>
    <n v="11"/>
    <s v="Adrian Barton"/>
    <d v="2013-11-07T00:00:00"/>
    <d v="2013-11-12T00:00:00"/>
    <x v="1"/>
    <s v="Consumer"/>
    <s v="United States"/>
    <x v="9"/>
    <s v="USCA"/>
    <s v="Technology"/>
    <n v="287.90999999999997"/>
    <n v="3"/>
    <n v="0.4"/>
    <n v="33.589499999999987"/>
    <s v="Medium"/>
    <x v="3"/>
  </r>
  <r>
    <n v="490"/>
    <n v="2013"/>
    <n v="11"/>
    <s v="Adrian Barton"/>
    <d v="2013-11-07T00:00:00"/>
    <d v="2013-11-12T00:00:00"/>
    <x v="1"/>
    <s v="Consumer"/>
    <s v="United States"/>
    <x v="9"/>
    <s v="USCA"/>
    <s v="Office Supplies"/>
    <n v="177.64800000000002"/>
    <n v="2"/>
    <n v="0.2"/>
    <n v="-28.867800000000017"/>
    <s v="Medium"/>
    <x v="3"/>
  </r>
  <r>
    <n v="502"/>
    <n v="2013"/>
    <n v="11"/>
    <s v="Adrian Barton"/>
    <d v="2013-11-07T00:00:00"/>
    <d v="2013-11-12T00:00:00"/>
    <x v="1"/>
    <s v="Consumer"/>
    <s v="United States"/>
    <x v="9"/>
    <s v="USCA"/>
    <s v="Office Supplies"/>
    <n v="84.784000000000006"/>
    <n v="2"/>
    <n v="0.2"/>
    <n v="-16.956800000000005"/>
    <s v="Medium"/>
    <x v="3"/>
  </r>
  <r>
    <n v="519"/>
    <n v="2013"/>
    <n v="11"/>
    <s v="Adrian Barton"/>
    <d v="2013-11-07T00:00:00"/>
    <d v="2013-11-12T00:00:00"/>
    <x v="1"/>
    <s v="Consumer"/>
    <s v="United States"/>
    <x v="9"/>
    <s v="USCA"/>
    <s v="Furniture"/>
    <n v="64.959999999999994"/>
    <n v="5"/>
    <n v="0.6"/>
    <n v="-84.447999999999993"/>
    <s v="Medium"/>
    <x v="3"/>
  </r>
  <r>
    <n v="553"/>
    <n v="2013"/>
    <n v="11"/>
    <s v="Adrian Barton"/>
    <d v="2013-11-07T00:00:00"/>
    <d v="2013-11-12T00:00:00"/>
    <x v="1"/>
    <s v="Consumer"/>
    <s v="United States"/>
    <x v="9"/>
    <s v="USCA"/>
    <s v="Office Supplies"/>
    <n v="23.64"/>
    <n v="3"/>
    <n v="0.2"/>
    <n v="5.3190000000000008"/>
    <s v="Medium"/>
    <x v="3"/>
  </r>
  <r>
    <n v="559"/>
    <n v="2013"/>
    <n v="11"/>
    <s v="Adrian Barton"/>
    <d v="2013-11-07T00:00:00"/>
    <d v="2013-11-12T00:00:00"/>
    <x v="1"/>
    <s v="Consumer"/>
    <s v="United States"/>
    <x v="9"/>
    <s v="USCA"/>
    <s v="Office Supplies"/>
    <n v="32.059999999999995"/>
    <n v="10"/>
    <n v="0.8"/>
    <n v="-51.296000000000006"/>
    <s v="Medium"/>
    <x v="3"/>
  </r>
  <r>
    <n v="280"/>
    <n v="2012"/>
    <n v="11"/>
    <s v="Anthony Witt"/>
    <d v="2012-11-29T00:00:00"/>
    <d v="2012-11-30T00:00:00"/>
    <x v="0"/>
    <s v="Consumer"/>
    <s v="Netherlands"/>
    <x v="1"/>
    <s v="Europe"/>
    <s v="Technology"/>
    <n v="1440.8400000000001"/>
    <n v="8"/>
    <n v="0.5"/>
    <n v="-1268.0400000000002"/>
    <s v="Critical"/>
    <x v="0"/>
  </r>
  <r>
    <n v="609"/>
    <n v="2012"/>
    <n v="11"/>
    <s v="Jim Radford"/>
    <d v="2012-11-25T00:00:00"/>
    <d v="2012-11-29T00:00:00"/>
    <x v="1"/>
    <s v="Consumer"/>
    <s v="Germany"/>
    <x v="1"/>
    <s v="Europe"/>
    <s v="Office Supplies"/>
    <n v="2039.796"/>
    <n v="4"/>
    <n v="0.1"/>
    <n v="-113.364"/>
    <s v="High"/>
    <x v="1"/>
  </r>
  <r>
    <n v="271"/>
    <n v="2012"/>
    <n v="11"/>
    <s v="Hunter Lopez"/>
    <d v="2012-11-24T00:00:00"/>
    <d v="2012-11-24T00:00:00"/>
    <x v="3"/>
    <s v="Consumer"/>
    <s v="Australia"/>
    <x v="0"/>
    <s v="Asia Pacific"/>
    <s v="Technology"/>
    <n v="1336.356"/>
    <n v="7"/>
    <n v="0.4"/>
    <n v="44.436000000000035"/>
    <s v="Critical"/>
    <x v="6"/>
  </r>
  <r>
    <n v="72"/>
    <n v="2012"/>
    <n v="11"/>
    <s v="Shui Tom"/>
    <d v="2012-11-21T00:00:00"/>
    <d v="2012-11-22T00:00:00"/>
    <x v="0"/>
    <s v="Consumer"/>
    <s v="Nicaragua"/>
    <x v="11"/>
    <s v="LATAM"/>
    <s v="Office Supplies"/>
    <n v="2443.48"/>
    <n v="13"/>
    <n v="0"/>
    <n v="121.94000000000001"/>
    <s v="Medium"/>
    <x v="0"/>
  </r>
  <r>
    <n v="518"/>
    <n v="2012"/>
    <n v="11"/>
    <s v="Sean Miller"/>
    <d v="2012-11-21T00:00:00"/>
    <d v="2012-11-24T00:00:00"/>
    <x v="0"/>
    <s v="Home Office"/>
    <s v="Dominican Republic"/>
    <x v="20"/>
    <s v="LATAM"/>
    <s v="Office Supplies"/>
    <n v="1124.2559999999999"/>
    <n v="7"/>
    <n v="0.2"/>
    <n v="252.89599999999996"/>
    <s v="Critical"/>
    <x v="5"/>
  </r>
  <r>
    <n v="632"/>
    <n v="2012"/>
    <n v="11"/>
    <s v="Denny Joy"/>
    <d v="2012-11-18T00:00:00"/>
    <d v="2012-11-20T00:00:00"/>
    <x v="2"/>
    <s v="Corporate"/>
    <s v="Greece"/>
    <x v="6"/>
    <s v="Europe"/>
    <s v="Technology"/>
    <n v="728.53200000000004"/>
    <n v="7"/>
    <n v="0.4"/>
    <n v="-133.72799999999995"/>
    <s v="Critical"/>
    <x v="2"/>
  </r>
  <r>
    <n v="258"/>
    <n v="2012"/>
    <n v="11"/>
    <s v="Adam Hart"/>
    <d v="2012-11-15T00:00:00"/>
    <d v="2012-11-21T00:00:00"/>
    <x v="1"/>
    <s v="Corporate"/>
    <s v="United States"/>
    <x v="19"/>
    <s v="USCA"/>
    <s v="Office Supplies"/>
    <n v="5.22"/>
    <n v="2"/>
    <n v="0"/>
    <n v="2.4011999999999998"/>
    <s v="Medium"/>
    <x v="7"/>
  </r>
  <r>
    <n v="756"/>
    <n v="2012"/>
    <n v="11"/>
    <s v="Alan Barnes"/>
    <d v="2012-11-15T00:00:00"/>
    <d v="2012-11-19T00:00:00"/>
    <x v="1"/>
    <s v="Consumer"/>
    <s v="United States"/>
    <x v="9"/>
    <s v="USCA"/>
    <s v="Furniture"/>
    <n v="37.295999999999999"/>
    <n v="2"/>
    <n v="0.3"/>
    <n v="-1.0656000000000017"/>
    <s v="High"/>
    <x v="1"/>
  </r>
  <r>
    <n v="393"/>
    <n v="2012"/>
    <n v="11"/>
    <s v="Craig Leslie"/>
    <d v="2012-11-13T00:00:00"/>
    <d v="2012-11-19T00:00:00"/>
    <x v="1"/>
    <s v="Home Office"/>
    <s v="India"/>
    <x v="4"/>
    <s v="Asia Pacific"/>
    <s v="Technology"/>
    <n v="4498.83"/>
    <n v="7"/>
    <n v="0"/>
    <n v="674.73000000000013"/>
    <s v="Medium"/>
    <x v="7"/>
  </r>
  <r>
    <n v="697"/>
    <n v="2012"/>
    <n v="11"/>
    <s v="Ionia McGrath"/>
    <d v="2012-11-11T00:00:00"/>
    <d v="2012-11-15T00:00:00"/>
    <x v="1"/>
    <s v="Consumer"/>
    <s v="Republic of the Congo"/>
    <x v="14"/>
    <s v="Africa"/>
    <s v="Furniture"/>
    <n v="1660.7999999999997"/>
    <n v="4"/>
    <n v="0"/>
    <n v="83.039999999999992"/>
    <s v="High"/>
    <x v="1"/>
  </r>
  <r>
    <n v="462"/>
    <n v="2012"/>
    <n v="11"/>
    <s v="Dean percer"/>
    <d v="2012-11-10T00:00:00"/>
    <d v="2012-11-14T00:00:00"/>
    <x v="1"/>
    <s v="Home Office"/>
    <s v="China"/>
    <x v="2"/>
    <s v="Asia Pacific"/>
    <s v="Technology"/>
    <n v="5725.35"/>
    <n v="9"/>
    <n v="0"/>
    <n v="1602.9899999999998"/>
    <s v="Medium"/>
    <x v="1"/>
  </r>
  <r>
    <n v="236"/>
    <n v="2012"/>
    <n v="11"/>
    <s v="Maribeth Dona"/>
    <d v="2012-11-09T00:00:00"/>
    <d v="2012-11-14T00:00:00"/>
    <x v="2"/>
    <s v="Consumer"/>
    <s v="Colombia"/>
    <x v="7"/>
    <s v="LATAM"/>
    <s v="Office Supplies"/>
    <n v="3172.14"/>
    <n v="9"/>
    <n v="0"/>
    <n v="856.43999999999994"/>
    <s v="Medium"/>
    <x v="3"/>
  </r>
  <r>
    <n v="70"/>
    <n v="2012"/>
    <n v="11"/>
    <s v="Dianna Wilson"/>
    <d v="2012-11-08T00:00:00"/>
    <d v="2012-11-10T00:00:00"/>
    <x v="0"/>
    <s v="Home Office"/>
    <s v="Ukraine"/>
    <x v="15"/>
    <s v="Europe"/>
    <s v="Furniture"/>
    <n v="1858.6800000000003"/>
    <n v="4"/>
    <n v="0"/>
    <n v="130.07999999999998"/>
    <s v="Critical"/>
    <x v="2"/>
  </r>
  <r>
    <n v="79"/>
    <n v="2012"/>
    <n v="11"/>
    <s v="Sam Zeldin"/>
    <d v="2012-11-08T00:00:00"/>
    <d v="2012-11-10T00:00:00"/>
    <x v="2"/>
    <s v="Home Office"/>
    <s v="China"/>
    <x v="2"/>
    <s v="Asia Pacific"/>
    <s v="Technology"/>
    <n v="3200.04"/>
    <n v="9"/>
    <n v="0"/>
    <n v="1183.95"/>
    <s v="Medium"/>
    <x v="2"/>
  </r>
  <r>
    <n v="371"/>
    <n v="2012"/>
    <n v="11"/>
    <s v="Alejandro Savely"/>
    <d v="2012-11-08T00:00:00"/>
    <d v="2012-11-10T00:00:00"/>
    <x v="0"/>
    <s v="Corporate"/>
    <s v="India"/>
    <x v="4"/>
    <s v="Asia Pacific"/>
    <s v="Furniture"/>
    <n v="969.36000000000013"/>
    <n v="7"/>
    <n v="0"/>
    <n v="348.81"/>
    <s v="Critical"/>
    <x v="2"/>
  </r>
  <r>
    <n v="7"/>
    <n v="2012"/>
    <n v="11"/>
    <s v="Toby Swindell"/>
    <d v="2012-11-06T00:00:00"/>
    <d v="2012-11-08T00:00:00"/>
    <x v="0"/>
    <s v="Consumer"/>
    <s v="New Zealand"/>
    <x v="0"/>
    <s v="Asia Pacific"/>
    <s v="Furniture"/>
    <n v="1822.0799999999997"/>
    <n v="4"/>
    <n v="0"/>
    <n v="564.84"/>
    <s v="Critical"/>
    <x v="2"/>
  </r>
  <r>
    <n v="245"/>
    <n v="2012"/>
    <n v="11"/>
    <s v="Corinna Mitchell"/>
    <d v="2012-11-05T00:00:00"/>
    <d v="2012-11-07T00:00:00"/>
    <x v="0"/>
    <s v="Home Office"/>
    <s v="France"/>
    <x v="1"/>
    <s v="Europe"/>
    <s v="Technology"/>
    <n v="1320.0075000000002"/>
    <n v="5"/>
    <n v="0.15"/>
    <n v="357.15750000000003"/>
    <s v="Critical"/>
    <x v="2"/>
  </r>
  <r>
    <n v="106"/>
    <n v="2012"/>
    <n v="11"/>
    <s v="Patrick O'Donnell"/>
    <d v="2012-11-04T00:00:00"/>
    <d v="2012-11-08T00:00:00"/>
    <x v="2"/>
    <s v="Consumer"/>
    <s v="France"/>
    <x v="1"/>
    <s v="Europe"/>
    <s v="Technology"/>
    <n v="4448.8320000000003"/>
    <n v="8"/>
    <n v="0.15"/>
    <n v="1517.7120000000002"/>
    <s v="High"/>
    <x v="1"/>
  </r>
  <r>
    <n v="612"/>
    <n v="2012"/>
    <n v="11"/>
    <s v="Frank Merwin"/>
    <d v="2012-11-03T00:00:00"/>
    <d v="2012-11-07T00:00:00"/>
    <x v="1"/>
    <s v="Home Office"/>
    <s v="Jamaica"/>
    <x v="20"/>
    <s v="LATAM"/>
    <s v="Furniture"/>
    <n v="1380.8999999999994"/>
    <n v="5"/>
    <n v="0"/>
    <n v="303.7"/>
    <s v="High"/>
    <x v="1"/>
  </r>
  <r>
    <n v="683"/>
    <n v="2012"/>
    <n v="11"/>
    <s v="Heather Kirkland"/>
    <d v="2012-11-03T00:00:00"/>
    <d v="2012-11-05T00:00:00"/>
    <x v="2"/>
    <s v="Corporate"/>
    <s v="France"/>
    <x v="1"/>
    <s v="Europe"/>
    <s v="Technology"/>
    <n v="820.48800000000017"/>
    <n v="8"/>
    <n v="0.15"/>
    <n v="183.28799999999995"/>
    <s v="Critical"/>
    <x v="2"/>
  </r>
  <r>
    <n v="34"/>
    <n v="2012"/>
    <n v="11"/>
    <s v="Dave Poirier"/>
    <d v="2012-11-02T00:00:00"/>
    <d v="2012-11-04T00:00:00"/>
    <x v="2"/>
    <s v="Corporate"/>
    <s v="Australia"/>
    <x v="0"/>
    <s v="Asia Pacific"/>
    <s v="Office Supplies"/>
    <n v="2526.9299999999998"/>
    <n v="5"/>
    <n v="0.1"/>
    <n v="561.48"/>
    <s v="Critical"/>
    <x v="2"/>
  </r>
  <r>
    <n v="151"/>
    <n v="2012"/>
    <n v="11"/>
    <s v="Greg Matthias"/>
    <d v="2012-11-02T00:00:00"/>
    <d v="2012-11-05T00:00:00"/>
    <x v="0"/>
    <s v="Consumer"/>
    <s v="Netherlands"/>
    <x v="1"/>
    <s v="Europe"/>
    <s v="Office Supplies"/>
    <n v="1983.135"/>
    <n v="7"/>
    <n v="0.5"/>
    <n v="-1784.895"/>
    <s v="High"/>
    <x v="5"/>
  </r>
  <r>
    <n v="281"/>
    <n v="2012"/>
    <n v="11"/>
    <s v="Dave Poirier"/>
    <d v="2012-11-02T00:00:00"/>
    <d v="2012-11-04T00:00:00"/>
    <x v="2"/>
    <s v="Corporate"/>
    <s v="Australia"/>
    <x v="0"/>
    <s v="Asia Pacific"/>
    <s v="Furniture"/>
    <n v="2544.3719999999998"/>
    <n v="6"/>
    <n v="0.1"/>
    <n v="621.79200000000003"/>
    <s v="Critical"/>
    <x v="2"/>
  </r>
  <r>
    <n v="657"/>
    <n v="2015"/>
    <n v="12"/>
    <s v="Erica Bern"/>
    <d v="2015-12-31T00:00:00"/>
    <d v="2016-01-03T00:00:00"/>
    <x v="2"/>
    <s v="Corporate"/>
    <s v="Brazil"/>
    <x v="7"/>
    <s v="LATAM"/>
    <s v="Technology"/>
    <n v="1264.4659999999999"/>
    <n v="5"/>
    <n v="2E-3"/>
    <n v="301.46600000000001"/>
    <s v="High"/>
    <x v="5"/>
  </r>
  <r>
    <n v="705"/>
    <n v="2015"/>
    <n v="12"/>
    <s v="Marina Lichtenstein"/>
    <d v="2015-12-31T00:00:00"/>
    <d v="2016-01-01T00:00:00"/>
    <x v="0"/>
    <s v="Corporate"/>
    <s v="Indonesia"/>
    <x v="10"/>
    <s v="Asia Pacific"/>
    <s v="Furniture"/>
    <n v="1091.2805999999998"/>
    <n v="3"/>
    <n v="7.0000000000000007E-2"/>
    <n v="46.920599999999993"/>
    <s v="High"/>
    <x v="0"/>
  </r>
  <r>
    <n v="749"/>
    <n v="2015"/>
    <n v="12"/>
    <s v="Harry Marie"/>
    <d v="2015-12-30T00:00:00"/>
    <d v="2016-01-02T00:00:00"/>
    <x v="0"/>
    <s v="Corporate"/>
    <s v="Switzerland"/>
    <x v="1"/>
    <s v="Europe"/>
    <s v="Technology"/>
    <n v="1913.3999999999996"/>
    <n v="10"/>
    <n v="0"/>
    <n v="899.09999999999991"/>
    <s v="Critical"/>
    <x v="5"/>
  </r>
  <r>
    <n v="432"/>
    <n v="2015"/>
    <n v="12"/>
    <s v="Carlos Daly"/>
    <d v="2015-12-29T00:00:00"/>
    <d v="2015-12-31T00:00:00"/>
    <x v="2"/>
    <s v="Consumer"/>
    <s v="France"/>
    <x v="1"/>
    <s v="Europe"/>
    <s v="Furniture"/>
    <n v="1461.1350000000002"/>
    <n v="5"/>
    <n v="0.35"/>
    <n v="202.18499999999995"/>
    <s v="High"/>
    <x v="2"/>
  </r>
  <r>
    <n v="641"/>
    <n v="2015"/>
    <n v="12"/>
    <s v="Adam Hart"/>
    <d v="2015-12-29T00:00:00"/>
    <d v="2015-12-31T00:00:00"/>
    <x v="0"/>
    <s v="Corporate"/>
    <s v="Australia"/>
    <x v="0"/>
    <s v="Asia Pacific"/>
    <s v="Office Supplies"/>
    <n v="1534.8690000000001"/>
    <n v="3"/>
    <n v="0.1"/>
    <n v="-102.41100000000003"/>
    <s v="Medium"/>
    <x v="2"/>
  </r>
  <r>
    <n v="309"/>
    <n v="2015"/>
    <n v="12"/>
    <s v="Mike Vittorini"/>
    <d v="2015-12-24T00:00:00"/>
    <d v="2015-12-27T00:00:00"/>
    <x v="0"/>
    <s v="Consumer"/>
    <s v="South Africa"/>
    <x v="18"/>
    <s v="Africa"/>
    <s v="Technology"/>
    <n v="2550"/>
    <n v="4"/>
    <n v="0"/>
    <n v="714"/>
    <s v="Medium"/>
    <x v="5"/>
  </r>
  <r>
    <n v="463"/>
    <n v="2015"/>
    <n v="12"/>
    <s v="Gary Zandusky"/>
    <d v="2015-12-24T00:00:00"/>
    <d v="2015-12-24T00:00:00"/>
    <x v="3"/>
    <s v="Consumer"/>
    <s v="Italy"/>
    <x v="6"/>
    <s v="Europe"/>
    <s v="Furniture"/>
    <n v="2553.1800000000003"/>
    <n v="7"/>
    <n v="0"/>
    <n v="842.51999999999987"/>
    <s v="Medium"/>
    <x v="6"/>
  </r>
  <r>
    <n v="633"/>
    <n v="2015"/>
    <n v="12"/>
    <s v="Liz MacKendrick"/>
    <d v="2015-12-24T00:00:00"/>
    <d v="2015-12-28T00:00:00"/>
    <x v="1"/>
    <s v="Consumer"/>
    <s v="Qatar"/>
    <x v="12"/>
    <s v="Asia Pacific"/>
    <s v="Technology"/>
    <n v="2575.92"/>
    <n v="4"/>
    <n v="0"/>
    <n v="772.68000000000006"/>
    <s v="High"/>
    <x v="1"/>
  </r>
  <r>
    <n v="362"/>
    <n v="2015"/>
    <n v="12"/>
    <s v="Steve Chapman"/>
    <d v="2015-12-22T00:00:00"/>
    <d v="2015-12-24T00:00:00"/>
    <x v="0"/>
    <s v="Corporate"/>
    <s v="El Salvador"/>
    <x v="11"/>
    <s v="LATAM"/>
    <s v="Furniture"/>
    <n v="1269.5999999999999"/>
    <n v="4"/>
    <n v="0"/>
    <n v="355.44"/>
    <s v="High"/>
    <x v="2"/>
  </r>
  <r>
    <n v="398"/>
    <n v="2015"/>
    <n v="12"/>
    <s v="Brad Norvell"/>
    <d v="2015-12-20T00:00:00"/>
    <d v="2015-12-24T00:00:00"/>
    <x v="1"/>
    <s v="Corporate"/>
    <s v="Mexico"/>
    <x v="11"/>
    <s v="LATAM"/>
    <s v="Office Supplies"/>
    <n v="2509.3600000000006"/>
    <n v="7"/>
    <n v="0"/>
    <n v="426.58000000000004"/>
    <s v="High"/>
    <x v="1"/>
  </r>
  <r>
    <n v="62"/>
    <n v="2015"/>
    <n v="12"/>
    <s v="Aaron Hawkins"/>
    <d v="2015-12-19T00:00:00"/>
    <d v="2015-12-23T00:00:00"/>
    <x v="1"/>
    <s v="Corporate"/>
    <s v="United States"/>
    <x v="17"/>
    <s v="USCA"/>
    <s v="Office Supplies"/>
    <n v="18.704000000000001"/>
    <n v="7"/>
    <n v="0.2"/>
    <n v="2.3379999999999983"/>
    <s v="Medium"/>
    <x v="1"/>
  </r>
  <r>
    <n v="126"/>
    <n v="2015"/>
    <n v="12"/>
    <s v="Don Weiss"/>
    <d v="2015-12-19T00:00:00"/>
    <d v="2015-12-20T00:00:00"/>
    <x v="0"/>
    <s v="Consumer"/>
    <s v="Malaysia"/>
    <x v="10"/>
    <s v="Asia Pacific"/>
    <s v="Technology"/>
    <n v="1954.17"/>
    <n v="3"/>
    <n v="0"/>
    <n v="312.65999999999997"/>
    <s v="Critical"/>
    <x v="0"/>
  </r>
  <r>
    <n v="50"/>
    <n v="2015"/>
    <n v="12"/>
    <s v="John Huston"/>
    <d v="2015-12-18T00:00:00"/>
    <d v="2015-12-20T00:00:00"/>
    <x v="2"/>
    <s v="Consumer"/>
    <s v="Uruguay"/>
    <x v="7"/>
    <s v="LATAM"/>
    <s v="Furniture"/>
    <n v="3473.1399999999994"/>
    <n v="11"/>
    <n v="0"/>
    <n v="868.12000000000012"/>
    <s v="High"/>
    <x v="2"/>
  </r>
  <r>
    <n v="257"/>
    <n v="2015"/>
    <n v="12"/>
    <s v="Muhammed Yedwab"/>
    <d v="2015-12-17T00:00:00"/>
    <d v="2015-12-19T00:00:00"/>
    <x v="0"/>
    <s v="Corporate"/>
    <s v="Nicaragua"/>
    <x v="11"/>
    <s v="LATAM"/>
    <s v="Office Supplies"/>
    <n v="1805.9"/>
    <n v="5"/>
    <n v="0"/>
    <n v="126.40000000000002"/>
    <s v="Critical"/>
    <x v="2"/>
  </r>
  <r>
    <n v="583"/>
    <n v="2015"/>
    <n v="12"/>
    <s v="Muhammed Yedwab"/>
    <d v="2015-12-17T00:00:00"/>
    <d v="2015-12-19T00:00:00"/>
    <x v="0"/>
    <s v="Corporate"/>
    <s v="Nicaragua"/>
    <x v="11"/>
    <s v="LATAM"/>
    <s v="Furniture"/>
    <n v="1212.5"/>
    <n v="5"/>
    <n v="0"/>
    <n v="606.20000000000005"/>
    <s v="Critical"/>
    <x v="2"/>
  </r>
  <r>
    <n v="68"/>
    <n v="2015"/>
    <n v="12"/>
    <s v="Cari Sayre"/>
    <d v="2015-12-16T00:00:00"/>
    <d v="2015-12-19T00:00:00"/>
    <x v="0"/>
    <s v="Corporate"/>
    <s v="India"/>
    <x v="4"/>
    <s v="Asia Pacific"/>
    <s v="Furniture"/>
    <n v="1920.3600000000001"/>
    <n v="4"/>
    <n v="0"/>
    <n v="652.91999999999996"/>
    <s v="Critical"/>
    <x v="5"/>
  </r>
  <r>
    <n v="396"/>
    <n v="2015"/>
    <n v="12"/>
    <s v="Dave Brooks"/>
    <d v="2015-12-15T00:00:00"/>
    <d v="2015-12-17T00:00:00"/>
    <x v="2"/>
    <s v="Consumer"/>
    <s v="China"/>
    <x v="2"/>
    <s v="Asia Pacific"/>
    <s v="Technology"/>
    <n v="2043.7200000000003"/>
    <n v="14"/>
    <n v="0"/>
    <n v="756"/>
    <s v="High"/>
    <x v="2"/>
  </r>
  <r>
    <n v="202"/>
    <n v="2015"/>
    <n v="12"/>
    <s v="Tom Ashbrook"/>
    <d v="2015-12-13T00:00:00"/>
    <d v="2015-12-17T00:00:00"/>
    <x v="1"/>
    <s v="Home Office"/>
    <s v="Australia"/>
    <x v="0"/>
    <s v="Asia Pacific"/>
    <s v="Office Supplies"/>
    <n v="4864.32"/>
    <n v="10"/>
    <n v="0.1"/>
    <n v="162.12"/>
    <s v="Medium"/>
    <x v="1"/>
  </r>
  <r>
    <n v="573"/>
    <n v="2015"/>
    <n v="12"/>
    <s v="Brian Thompson"/>
    <d v="2015-12-13T00:00:00"/>
    <d v="2015-12-19T00:00:00"/>
    <x v="1"/>
    <s v="Consumer"/>
    <s v="Japan"/>
    <x v="2"/>
    <s v="Asia Pacific"/>
    <s v="Office Supplies"/>
    <n v="3242.88"/>
    <n v="6"/>
    <n v="0"/>
    <n v="421.56000000000006"/>
    <s v="Medium"/>
    <x v="7"/>
  </r>
  <r>
    <n v="146"/>
    <n v="2015"/>
    <n v="12"/>
    <s v="Mike Pelletier"/>
    <d v="2015-12-09T00:00:00"/>
    <d v="2015-12-11T00:00:00"/>
    <x v="0"/>
    <s v="Home Office"/>
    <s v="Australia"/>
    <x v="0"/>
    <s v="Asia Pacific"/>
    <s v="Technology"/>
    <n v="1725.4620000000004"/>
    <n v="3"/>
    <n v="0.1"/>
    <n v="747.61200000000008"/>
    <s v="High"/>
    <x v="2"/>
  </r>
  <r>
    <n v="465"/>
    <n v="2015"/>
    <n v="12"/>
    <s v="Cassandra Brandow"/>
    <d v="2015-12-09T00:00:00"/>
    <d v="2015-12-12T00:00:00"/>
    <x v="0"/>
    <s v="Consumer"/>
    <s v="Poland"/>
    <x v="15"/>
    <s v="Europe"/>
    <s v="Technology"/>
    <n v="1188.3599999999999"/>
    <n v="4"/>
    <n v="0"/>
    <n v="95.039999999999992"/>
    <s v="High"/>
    <x v="5"/>
  </r>
  <r>
    <n v="770"/>
    <n v="2015"/>
    <n v="12"/>
    <s v="Mark Cousins"/>
    <d v="2015-12-08T00:00:00"/>
    <d v="2015-12-14T00:00:00"/>
    <x v="1"/>
    <s v="Corporate"/>
    <s v="Indonesia"/>
    <x v="10"/>
    <s v="Asia Pacific"/>
    <s v="Technology"/>
    <n v="3696.0315000000001"/>
    <n v="7"/>
    <n v="0.17"/>
    <n v="756.87149999999997"/>
    <s v="Medium"/>
    <x v="7"/>
  </r>
  <r>
    <n v="67"/>
    <n v="2015"/>
    <n v="12"/>
    <s v="Dave Kipp"/>
    <d v="2015-12-07T00:00:00"/>
    <d v="2015-12-08T00:00:00"/>
    <x v="0"/>
    <s v="Consumer"/>
    <s v="Spain"/>
    <x v="6"/>
    <s v="Europe"/>
    <s v="Furniture"/>
    <n v="2188.0500000000002"/>
    <n v="5"/>
    <n v="0"/>
    <n v="1050.1500000000001"/>
    <s v="High"/>
    <x v="0"/>
  </r>
  <r>
    <n v="778"/>
    <n v="2015"/>
    <n v="12"/>
    <s v="Alan Barnes"/>
    <d v="2015-12-06T00:00:00"/>
    <d v="2015-12-10T00:00:00"/>
    <x v="1"/>
    <s v="Consumer"/>
    <s v="United States"/>
    <x v="19"/>
    <s v="USCA"/>
    <s v="Office Supplies"/>
    <n v="24.816000000000003"/>
    <n v="3"/>
    <n v="0.2"/>
    <n v="8.3753999999999991"/>
    <s v="Medium"/>
    <x v="1"/>
  </r>
  <r>
    <n v="799"/>
    <n v="2015"/>
    <n v="12"/>
    <s v="Alan Barnes"/>
    <d v="2015-12-06T00:00:00"/>
    <d v="2015-12-10T00:00:00"/>
    <x v="1"/>
    <s v="Consumer"/>
    <s v="United States"/>
    <x v="19"/>
    <s v="USCA"/>
    <s v="Office Supplies"/>
    <n v="14.976000000000003"/>
    <n v="6"/>
    <n v="0.2"/>
    <n v="5.4287999999999981"/>
    <s v="Medium"/>
    <x v="1"/>
  </r>
  <r>
    <n v="20"/>
    <n v="2015"/>
    <n v="12"/>
    <s v="Ritsa Hightower"/>
    <d v="2015-12-05T00:00:00"/>
    <d v="2015-12-07T00:00:00"/>
    <x v="2"/>
    <s v="Consumer"/>
    <s v="Tanzania"/>
    <x v="5"/>
    <s v="Africa"/>
    <s v="Office Supplies"/>
    <n v="3409.74"/>
    <n v="6"/>
    <n v="0"/>
    <n v="818.28"/>
    <s v="High"/>
    <x v="2"/>
  </r>
  <r>
    <n v="767"/>
    <n v="2015"/>
    <n v="12"/>
    <s v="Paul Stevenson"/>
    <d v="2015-12-04T00:00:00"/>
    <d v="2015-12-08T00:00:00"/>
    <x v="1"/>
    <s v="Home Office"/>
    <s v="Australia"/>
    <x v="0"/>
    <s v="Asia Pacific"/>
    <s v="Furniture"/>
    <n v="2125.3199999999997"/>
    <n v="4"/>
    <n v="0"/>
    <n v="148.68"/>
    <s v="Medium"/>
    <x v="1"/>
  </r>
  <r>
    <n v="191"/>
    <n v="2015"/>
    <n v="12"/>
    <s v="Jamie Frazer"/>
    <d v="2015-12-03T00:00:00"/>
    <d v="2015-12-07T00:00:00"/>
    <x v="1"/>
    <s v="Consumer"/>
    <s v="Cambodia"/>
    <x v="10"/>
    <s v="Asia Pacific"/>
    <s v="Furniture"/>
    <n v="2673.36"/>
    <n v="8"/>
    <n v="0"/>
    <n v="1069.1999999999998"/>
    <s v="High"/>
    <x v="1"/>
  </r>
  <r>
    <n v="332"/>
    <n v="2015"/>
    <n v="12"/>
    <s v="Adam Shillingsburg"/>
    <d v="2015-12-03T00:00:00"/>
    <d v="2015-12-06T00:00:00"/>
    <x v="0"/>
    <s v="Consumer"/>
    <s v="United States"/>
    <x v="8"/>
    <s v="USCA"/>
    <s v="Office Supplies"/>
    <n v="34.650000000000006"/>
    <n v="3"/>
    <n v="0"/>
    <n v="10.395"/>
    <s v="Medium"/>
    <x v="5"/>
  </r>
  <r>
    <n v="625"/>
    <n v="2015"/>
    <n v="12"/>
    <s v="Matthew Clasen"/>
    <d v="2015-12-02T00:00:00"/>
    <d v="2015-12-06T00:00:00"/>
    <x v="2"/>
    <s v="Corporate"/>
    <s v="Dominican Republic"/>
    <x v="20"/>
    <s v="LATAM"/>
    <s v="Technology"/>
    <n v="1914.0799999999995"/>
    <n v="14"/>
    <n v="0.2"/>
    <n v="669.76000000000022"/>
    <s v="Medium"/>
    <x v="1"/>
  </r>
  <r>
    <n v="352"/>
    <n v="2014"/>
    <n v="12"/>
    <s v="Dario Medina"/>
    <d v="2014-12-31T00:00:00"/>
    <d v="2015-01-02T00:00:00"/>
    <x v="0"/>
    <s v="Corporate"/>
    <s v="France"/>
    <x v="1"/>
    <s v="Europe"/>
    <s v="Technology"/>
    <n v="1946.3129999999999"/>
    <n v="6"/>
    <n v="0.15"/>
    <n v="114.45300000000009"/>
    <s v="High"/>
    <x v="2"/>
  </r>
  <r>
    <n v="723"/>
    <n v="2014"/>
    <n v="12"/>
    <s v="Amy Hunt"/>
    <d v="2014-12-31T00:00:00"/>
    <d v="2015-01-01T00:00:00"/>
    <x v="0"/>
    <s v="Consumer"/>
    <s v="Nicaragua"/>
    <x v="11"/>
    <s v="LATAM"/>
    <s v="Technology"/>
    <n v="1198.2986000000001"/>
    <n v="5"/>
    <n v="2E-3"/>
    <n v="165.5986"/>
    <s v="High"/>
    <x v="0"/>
  </r>
  <r>
    <n v="274"/>
    <n v="2014"/>
    <n v="12"/>
    <s v="Georgia Rosenberg"/>
    <d v="2014-12-30T00:00:00"/>
    <d v="2015-01-04T00:00:00"/>
    <x v="1"/>
    <s v="Corporate"/>
    <s v="Lesotho"/>
    <x v="18"/>
    <s v="Africa"/>
    <s v="Technology"/>
    <n v="3799.0800000000004"/>
    <n v="12"/>
    <n v="0"/>
    <n v="455.76000000000005"/>
    <s v="Medium"/>
    <x v="3"/>
  </r>
  <r>
    <n v="109"/>
    <n v="2014"/>
    <n v="12"/>
    <s v="Dave Brooks"/>
    <d v="2014-12-26T00:00:00"/>
    <d v="2014-12-26T00:00:00"/>
    <x v="3"/>
    <s v="Consumer"/>
    <s v="Australia"/>
    <x v="0"/>
    <s v="Asia Pacific"/>
    <s v="Office Supplies"/>
    <n v="3739.1759999999995"/>
    <n v="8"/>
    <n v="0.1"/>
    <n v="747.81600000000003"/>
    <s v="High"/>
    <x v="6"/>
  </r>
  <r>
    <n v="547"/>
    <n v="2014"/>
    <n v="12"/>
    <s v="Marc Crier"/>
    <d v="2014-12-24T00:00:00"/>
    <d v="2014-12-29T00:00:00"/>
    <x v="2"/>
    <s v="Consumer"/>
    <s v="Ukraine"/>
    <x v="15"/>
    <s v="Europe"/>
    <s v="Technology"/>
    <n v="2605.56"/>
    <n v="4"/>
    <n v="0"/>
    <n v="573.12"/>
    <s v="Medium"/>
    <x v="3"/>
  </r>
  <r>
    <n v="375"/>
    <n v="2014"/>
    <n v="12"/>
    <s v="Vivek Grady"/>
    <d v="2014-12-23T00:00:00"/>
    <d v="2014-12-25T00:00:00"/>
    <x v="0"/>
    <s v="Corporate"/>
    <s v="China"/>
    <x v="2"/>
    <s v="Asia Pacific"/>
    <s v="Furniture"/>
    <n v="731.34"/>
    <n v="2"/>
    <n v="0"/>
    <n v="175.5"/>
    <s v="Critical"/>
    <x v="2"/>
  </r>
  <r>
    <n v="455"/>
    <n v="2014"/>
    <n v="12"/>
    <s v="Vivek Grady"/>
    <d v="2014-12-23T00:00:00"/>
    <d v="2014-12-25T00:00:00"/>
    <x v="0"/>
    <s v="Corporate"/>
    <s v="China"/>
    <x v="2"/>
    <s v="Asia Pacific"/>
    <s v="Furniture"/>
    <n v="1092.96"/>
    <n v="3"/>
    <n v="0"/>
    <n v="393.39"/>
    <s v="Critical"/>
    <x v="2"/>
  </r>
  <r>
    <n v="533"/>
    <n v="2014"/>
    <n v="12"/>
    <s v="Craig Reiter"/>
    <d v="2014-12-20T00:00:00"/>
    <d v="2014-12-22T00:00:00"/>
    <x v="0"/>
    <s v="Consumer"/>
    <s v="Colombia"/>
    <x v="7"/>
    <s v="LATAM"/>
    <s v="Furniture"/>
    <n v="1480.3679999999999"/>
    <n v="3"/>
    <n v="0.2"/>
    <n v="333.04800000000006"/>
    <s v="Medium"/>
    <x v="2"/>
  </r>
  <r>
    <n v="788"/>
    <n v="2014"/>
    <n v="12"/>
    <s v="Craig Reiter"/>
    <d v="2014-12-20T00:00:00"/>
    <d v="2014-12-22T00:00:00"/>
    <x v="0"/>
    <s v="Consumer"/>
    <s v="Brazil"/>
    <x v="7"/>
    <s v="LATAM"/>
    <s v="Furniture"/>
    <n v="740.18399999999997"/>
    <n v="3"/>
    <n v="0.6"/>
    <n v="-407.1359999999998"/>
    <s v="Critical"/>
    <x v="2"/>
  </r>
  <r>
    <n v="564"/>
    <n v="2014"/>
    <n v="12"/>
    <s v="Adrian Hane"/>
    <d v="2014-12-19T00:00:00"/>
    <d v="2014-12-22T00:00:00"/>
    <x v="0"/>
    <s v="Home Office"/>
    <s v="United States"/>
    <x v="19"/>
    <s v="USCA"/>
    <s v="Furniture"/>
    <n v="377.45"/>
    <n v="5"/>
    <n v="0.5"/>
    <n v="-264.21500000000003"/>
    <s v="Medium"/>
    <x v="5"/>
  </r>
  <r>
    <n v="587"/>
    <n v="2014"/>
    <n v="12"/>
    <s v="Adrian Hane"/>
    <d v="2014-12-19T00:00:00"/>
    <d v="2014-12-22T00:00:00"/>
    <x v="0"/>
    <s v="Home Office"/>
    <s v="United States"/>
    <x v="19"/>
    <s v="USCA"/>
    <s v="Office Supplies"/>
    <n v="45.240000000000009"/>
    <n v="4"/>
    <n v="0.7"/>
    <n v="-30.159999999999997"/>
    <s v="Medium"/>
    <x v="5"/>
  </r>
  <r>
    <n v="595"/>
    <n v="2014"/>
    <n v="12"/>
    <s v="Erica Hernandez"/>
    <d v="2014-12-19T00:00:00"/>
    <d v="2014-12-21T00:00:00"/>
    <x v="2"/>
    <s v="Home Office"/>
    <s v="Spain"/>
    <x v="6"/>
    <s v="Europe"/>
    <s v="Office Supplies"/>
    <n v="845.20799999999997"/>
    <n v="7"/>
    <n v="0.1"/>
    <n v="-9.4920000000000186"/>
    <s v="Critical"/>
    <x v="2"/>
  </r>
  <r>
    <n v="602"/>
    <n v="2014"/>
    <n v="12"/>
    <s v="Adrian Hane"/>
    <d v="2014-12-19T00:00:00"/>
    <d v="2014-12-22T00:00:00"/>
    <x v="0"/>
    <s v="Home Office"/>
    <s v="United States"/>
    <x v="19"/>
    <s v="USCA"/>
    <s v="Office Supplies"/>
    <n v="18.687999999999999"/>
    <n v="4"/>
    <n v="0.2"/>
    <n v="2.3359999999999994"/>
    <s v="Medium"/>
    <x v="5"/>
  </r>
  <r>
    <n v="607"/>
    <n v="2014"/>
    <n v="12"/>
    <s v="Adrian Hane"/>
    <d v="2014-12-19T00:00:00"/>
    <d v="2014-12-22T00:00:00"/>
    <x v="0"/>
    <s v="Home Office"/>
    <s v="United States"/>
    <x v="19"/>
    <s v="USCA"/>
    <s v="Technology"/>
    <n v="28.68"/>
    <n v="3"/>
    <n v="0.2"/>
    <n v="-7.17"/>
    <s v="Medium"/>
    <x v="5"/>
  </r>
  <r>
    <n v="615"/>
    <n v="2014"/>
    <n v="12"/>
    <s v="Adrian Hane"/>
    <d v="2014-12-19T00:00:00"/>
    <d v="2014-12-22T00:00:00"/>
    <x v="0"/>
    <s v="Home Office"/>
    <s v="United States"/>
    <x v="19"/>
    <s v="USCA"/>
    <s v="Technology"/>
    <n v="112.77600000000001"/>
    <n v="3"/>
    <n v="0.2"/>
    <n v="-8.4581999999999979"/>
    <s v="Medium"/>
    <x v="5"/>
  </r>
  <r>
    <n v="618"/>
    <n v="2014"/>
    <n v="12"/>
    <s v="Adrian Hane"/>
    <d v="2014-12-19T00:00:00"/>
    <d v="2014-12-22T00:00:00"/>
    <x v="0"/>
    <s v="Home Office"/>
    <s v="United States"/>
    <x v="19"/>
    <s v="USCA"/>
    <s v="Office Supplies"/>
    <n v="15.936000000000002"/>
    <n v="4"/>
    <n v="0.2"/>
    <n v="5.1791999999999998"/>
    <s v="Medium"/>
    <x v="5"/>
  </r>
  <r>
    <n v="624"/>
    <n v="2014"/>
    <n v="12"/>
    <s v="Adrian Hane"/>
    <d v="2014-12-19T00:00:00"/>
    <d v="2014-12-22T00:00:00"/>
    <x v="0"/>
    <s v="Home Office"/>
    <s v="United States"/>
    <x v="19"/>
    <s v="USCA"/>
    <s v="Office Supplies"/>
    <n v="11.648000000000001"/>
    <n v="2"/>
    <n v="0.2"/>
    <n v="3.7855999999999992"/>
    <s v="Medium"/>
    <x v="5"/>
  </r>
  <r>
    <n v="55"/>
    <n v="2014"/>
    <n v="12"/>
    <s v="Deirdre Greer"/>
    <d v="2014-12-18T00:00:00"/>
    <d v="2014-12-18T00:00:00"/>
    <x v="3"/>
    <s v="Corporate"/>
    <s v="Mozambique"/>
    <x v="5"/>
    <s v="Africa"/>
    <s v="Technology"/>
    <n v="2582.16"/>
    <n v="4"/>
    <n v="0"/>
    <n v="593.88"/>
    <s v="High"/>
    <x v="6"/>
  </r>
  <r>
    <n v="210"/>
    <n v="2014"/>
    <n v="12"/>
    <s v="Adam Hart"/>
    <d v="2014-12-18T00:00:00"/>
    <d v="2014-12-22T00:00:00"/>
    <x v="1"/>
    <s v="Corporate"/>
    <s v="United States"/>
    <x v="9"/>
    <s v="USCA"/>
    <s v="Technology"/>
    <n v="165.60000000000002"/>
    <n v="3"/>
    <n v="0.2"/>
    <n v="-6.2100000000000151"/>
    <s v="Medium"/>
    <x v="1"/>
  </r>
  <r>
    <n v="239"/>
    <n v="2014"/>
    <n v="12"/>
    <s v="Adam Hart"/>
    <d v="2014-12-18T00:00:00"/>
    <d v="2014-12-22T00:00:00"/>
    <x v="1"/>
    <s v="Corporate"/>
    <s v="United States"/>
    <x v="9"/>
    <s v="USCA"/>
    <s v="Office Supplies"/>
    <n v="51.840000000000011"/>
    <n v="10"/>
    <n v="0.2"/>
    <n v="18.143999999999998"/>
    <s v="Medium"/>
    <x v="1"/>
  </r>
  <r>
    <n v="420"/>
    <n v="2014"/>
    <n v="12"/>
    <s v="Adrian Barton"/>
    <d v="2014-12-18T00:00:00"/>
    <d v="2014-12-22T00:00:00"/>
    <x v="1"/>
    <s v="Consumer"/>
    <s v="United States"/>
    <x v="9"/>
    <s v="USCA"/>
    <s v="Office Supplies"/>
    <n v="9892.74"/>
    <n v="13"/>
    <n v="0"/>
    <n v="4946.37"/>
    <s v="Medium"/>
    <x v="1"/>
  </r>
  <r>
    <n v="477"/>
    <n v="2014"/>
    <n v="12"/>
    <s v="Frank Hawley"/>
    <d v="2014-12-18T00:00:00"/>
    <d v="2014-12-25T00:00:00"/>
    <x v="1"/>
    <s v="Corporate"/>
    <s v="Indonesia"/>
    <x v="10"/>
    <s v="Asia Pacific"/>
    <s v="Furniture"/>
    <n v="3707.3519999999999"/>
    <n v="11"/>
    <n v="7.0000000000000007E-2"/>
    <n v="1554.432"/>
    <s v="Medium"/>
    <x v="4"/>
  </r>
  <r>
    <n v="603"/>
    <n v="2014"/>
    <n v="12"/>
    <s v="Sanjit Chand"/>
    <d v="2014-12-18T00:00:00"/>
    <d v="2014-12-22T00:00:00"/>
    <x v="1"/>
    <s v="Consumer"/>
    <s v="France"/>
    <x v="1"/>
    <s v="Europe"/>
    <s v="Technology"/>
    <n v="1654.6439999999998"/>
    <n v="8"/>
    <n v="0.15"/>
    <n v="681.20399999999995"/>
    <s v="High"/>
    <x v="1"/>
  </r>
  <r>
    <n v="642"/>
    <n v="2014"/>
    <n v="12"/>
    <s v="Ann Steele"/>
    <d v="2014-12-16T00:00:00"/>
    <d v="2014-12-20T00:00:00"/>
    <x v="1"/>
    <s v="Home Office"/>
    <s v="New Zealand"/>
    <x v="0"/>
    <s v="Asia Pacific"/>
    <s v="Technology"/>
    <n v="6439.8"/>
    <n v="10"/>
    <n v="0"/>
    <n v="2447.1"/>
    <s v="Medium"/>
    <x v="1"/>
  </r>
  <r>
    <n v="90"/>
    <n v="2014"/>
    <n v="12"/>
    <s v="Janet Martin"/>
    <d v="2014-12-12T00:00:00"/>
    <d v="2014-12-14T00:00:00"/>
    <x v="0"/>
    <s v="Consumer"/>
    <s v="China"/>
    <x v="2"/>
    <s v="Asia Pacific"/>
    <s v="Technology"/>
    <n v="1581.48"/>
    <n v="6"/>
    <n v="0"/>
    <n v="0"/>
    <s v="High"/>
    <x v="2"/>
  </r>
  <r>
    <n v="124"/>
    <n v="2014"/>
    <n v="12"/>
    <s v="Jason Klamczynski"/>
    <d v="2014-12-11T00:00:00"/>
    <d v="2014-12-14T00:00:00"/>
    <x v="2"/>
    <s v="Corporate"/>
    <s v="Australia"/>
    <x v="0"/>
    <s v="Asia Pacific"/>
    <s v="Technology"/>
    <n v="1695.8700000000001"/>
    <n v="5"/>
    <n v="0.1"/>
    <n v="-37.830000000000013"/>
    <s v="Critical"/>
    <x v="5"/>
  </r>
  <r>
    <n v="667"/>
    <n v="2014"/>
    <n v="12"/>
    <s v="Matt Collins"/>
    <d v="2014-12-09T00:00:00"/>
    <d v="2014-12-11T00:00:00"/>
    <x v="2"/>
    <s v="Consumer"/>
    <s v="Brazil"/>
    <x v="7"/>
    <s v="LATAM"/>
    <s v="Furniture"/>
    <n v="919.25999999999988"/>
    <n v="3"/>
    <n v="0"/>
    <n v="266.58000000000004"/>
    <s v="Critical"/>
    <x v="2"/>
  </r>
  <r>
    <n v="227"/>
    <n v="2014"/>
    <n v="12"/>
    <s v="Bart Folk"/>
    <d v="2014-12-03T00:00:00"/>
    <d v="2014-12-06T00:00:00"/>
    <x v="2"/>
    <s v="Consumer"/>
    <s v="Australia"/>
    <x v="0"/>
    <s v="Asia Pacific"/>
    <s v="Furniture"/>
    <n v="1704.9959999999996"/>
    <n v="4"/>
    <n v="0.1"/>
    <n v="378.87599999999998"/>
    <s v="Critical"/>
    <x v="5"/>
  </r>
  <r>
    <n v="284"/>
    <n v="2014"/>
    <n v="12"/>
    <s v="Bryan Mills"/>
    <d v="2014-12-03T00:00:00"/>
    <d v="2014-12-04T00:00:00"/>
    <x v="0"/>
    <s v="Consumer"/>
    <s v="Mexico"/>
    <x v="11"/>
    <s v="LATAM"/>
    <s v="Technology"/>
    <n v="1278.0000000000005"/>
    <n v="3"/>
    <n v="0"/>
    <n v="89.46"/>
    <s v="High"/>
    <x v="0"/>
  </r>
  <r>
    <n v="93"/>
    <n v="2014"/>
    <n v="12"/>
    <s v="Nick Zandusky"/>
    <d v="2014-12-02T00:00:00"/>
    <d v="2014-12-02T00:00:00"/>
    <x v="3"/>
    <s v="Home Office"/>
    <s v="France"/>
    <x v="1"/>
    <s v="Europe"/>
    <s v="Office Supplies"/>
    <n v="2432.16"/>
    <n v="5"/>
    <n v="0.1"/>
    <n v="513.36"/>
    <s v="Critical"/>
    <x v="6"/>
  </r>
  <r>
    <n v="431"/>
    <n v="2013"/>
    <n v="12"/>
    <s v="Denny Joy"/>
    <d v="2013-12-31T00:00:00"/>
    <d v="2014-01-05T00:00:00"/>
    <x v="1"/>
    <s v="Corporate"/>
    <s v="Mexico"/>
    <x v="11"/>
    <s v="LATAM"/>
    <s v="Office Supplies"/>
    <n v="2528.2600000000002"/>
    <n v="7"/>
    <n v="0"/>
    <n v="176.96000000000004"/>
    <s v="High"/>
    <x v="3"/>
  </r>
  <r>
    <n v="33"/>
    <n v="2013"/>
    <n v="12"/>
    <s v="Aaron Hawkins"/>
    <d v="2013-12-27T00:00:00"/>
    <d v="2013-12-31T00:00:00"/>
    <x v="1"/>
    <s v="Corporate"/>
    <s v="United States"/>
    <x v="19"/>
    <s v="USCA"/>
    <s v="Technology"/>
    <n v="668.16"/>
    <n v="9"/>
    <n v="0.2"/>
    <n v="75.167999999999921"/>
    <s v="Medium"/>
    <x v="1"/>
  </r>
  <r>
    <n v="35"/>
    <n v="2013"/>
    <n v="12"/>
    <s v="Aaron Hawkins"/>
    <d v="2013-12-27T00:00:00"/>
    <d v="2013-12-31T00:00:00"/>
    <x v="1"/>
    <s v="Corporate"/>
    <s v="United States"/>
    <x v="19"/>
    <s v="USCA"/>
    <s v="Office Supplies"/>
    <n v="323.10000000000002"/>
    <n v="2"/>
    <n v="0"/>
    <n v="61.38900000000001"/>
    <s v="Medium"/>
    <x v="1"/>
  </r>
  <r>
    <n v="113"/>
    <n v="2013"/>
    <n v="12"/>
    <s v="Neoma Murray"/>
    <d v="2013-12-26T00:00:00"/>
    <d v="2013-12-28T00:00:00"/>
    <x v="2"/>
    <s v="Consumer"/>
    <s v="Spain"/>
    <x v="6"/>
    <s v="Europe"/>
    <s v="Furniture"/>
    <n v="1741.8000000000002"/>
    <n v="4"/>
    <n v="0"/>
    <n v="261.24"/>
    <s v="Critical"/>
    <x v="2"/>
  </r>
  <r>
    <n v="187"/>
    <n v="2013"/>
    <n v="12"/>
    <s v="Nat Carroll"/>
    <d v="2013-12-26T00:00:00"/>
    <d v="2013-12-26T00:00:00"/>
    <x v="3"/>
    <s v="Consumer"/>
    <s v="Australia"/>
    <x v="0"/>
    <s v="Asia Pacific"/>
    <s v="Furniture"/>
    <n v="1788.8219999999997"/>
    <n v="6"/>
    <n v="0.3"/>
    <n v="204.28200000000004"/>
    <s v="Critical"/>
    <x v="6"/>
  </r>
  <r>
    <n v="560"/>
    <n v="2013"/>
    <n v="12"/>
    <s v="Valerie Takahito"/>
    <d v="2013-12-26T00:00:00"/>
    <d v="2013-12-27T00:00:00"/>
    <x v="0"/>
    <s v="Home Office"/>
    <s v="New Zealand"/>
    <x v="0"/>
    <s v="Asia Pacific"/>
    <s v="Furniture"/>
    <n v="877.02"/>
    <n v="2"/>
    <n v="0"/>
    <n v="105.24"/>
    <s v="Critical"/>
    <x v="0"/>
  </r>
  <r>
    <n v="639"/>
    <n v="2013"/>
    <n v="12"/>
    <s v="Neoma Murray"/>
    <d v="2013-12-26T00:00:00"/>
    <d v="2013-12-28T00:00:00"/>
    <x v="2"/>
    <s v="Consumer"/>
    <s v="Spain"/>
    <x v="6"/>
    <s v="Europe"/>
    <s v="Office Supplies"/>
    <n v="600.6"/>
    <n v="13"/>
    <n v="0"/>
    <n v="131.82"/>
    <s v="Critical"/>
    <x v="2"/>
  </r>
  <r>
    <n v="382"/>
    <n v="2013"/>
    <n v="12"/>
    <s v="Brad Norvell"/>
    <d v="2013-12-25T00:00:00"/>
    <d v="2013-12-28T00:00:00"/>
    <x v="2"/>
    <s v="Corporate"/>
    <s v="Thailand"/>
    <x v="10"/>
    <s v="Asia Pacific"/>
    <s v="Technology"/>
    <n v="2667.5369999999998"/>
    <n v="5"/>
    <n v="0.17"/>
    <n v="-417.81299999999993"/>
    <s v="Medium"/>
    <x v="5"/>
  </r>
  <r>
    <n v="259"/>
    <n v="2013"/>
    <n v="12"/>
    <s v="Adam Hart"/>
    <d v="2013-12-21T00:00:00"/>
    <d v="2013-12-23T00:00:00"/>
    <x v="2"/>
    <s v="Corporate"/>
    <s v="United States"/>
    <x v="17"/>
    <s v="USCA"/>
    <s v="Office Supplies"/>
    <n v="3.008"/>
    <n v="2"/>
    <n v="0.2"/>
    <n v="0.33839999999999981"/>
    <s v="High"/>
    <x v="2"/>
  </r>
  <r>
    <n v="285"/>
    <n v="2013"/>
    <n v="12"/>
    <s v="Fred Hopkins"/>
    <d v="2013-12-20T00:00:00"/>
    <d v="2013-12-24T00:00:00"/>
    <x v="1"/>
    <s v="Corporate"/>
    <s v="Mexico"/>
    <x v="11"/>
    <s v="LATAM"/>
    <s v="Technology"/>
    <n v="3474.0800000000004"/>
    <n v="8"/>
    <n v="0"/>
    <n v="625.28"/>
    <s v="High"/>
    <x v="1"/>
  </r>
  <r>
    <n v="509"/>
    <n v="2013"/>
    <n v="12"/>
    <s v="Luke Schmidt"/>
    <d v="2013-12-20T00:00:00"/>
    <d v="2013-12-22T00:00:00"/>
    <x v="0"/>
    <s v="Corporate"/>
    <s v="France"/>
    <x v="1"/>
    <s v="Europe"/>
    <s v="Technology"/>
    <n v="1238.6115"/>
    <n v="9"/>
    <n v="0.15"/>
    <n v="14.431499999999971"/>
    <s v="High"/>
    <x v="2"/>
  </r>
  <r>
    <n v="527"/>
    <n v="2013"/>
    <n v="12"/>
    <s v="John Murray"/>
    <d v="2013-12-20T00:00:00"/>
    <d v="2013-12-23T00:00:00"/>
    <x v="0"/>
    <s v="Consumer"/>
    <s v="Pakistan"/>
    <x v="4"/>
    <s v="Asia Pacific"/>
    <s v="Office Supplies"/>
    <n v="1704.87"/>
    <n v="6"/>
    <n v="0.5"/>
    <n v="-1023.0299999999997"/>
    <s v="Critical"/>
    <x v="5"/>
  </r>
  <r>
    <n v="690"/>
    <n v="2013"/>
    <n v="12"/>
    <s v="Dianna Vittorini"/>
    <d v="2013-12-18T00:00:00"/>
    <d v="2013-12-22T00:00:00"/>
    <x v="2"/>
    <s v="Consumer"/>
    <s v="China"/>
    <x v="2"/>
    <s v="Asia Pacific"/>
    <s v="Technology"/>
    <n v="1274.7"/>
    <n v="2"/>
    <n v="0"/>
    <n v="165.66"/>
    <s v="High"/>
    <x v="1"/>
  </r>
  <r>
    <n v="44"/>
    <n v="2013"/>
    <n v="12"/>
    <s v="Greg Tran"/>
    <d v="2013-12-13T00:00:00"/>
    <d v="2013-12-17T00:00:00"/>
    <x v="1"/>
    <s v="Consumer"/>
    <s v="United Kingdom"/>
    <x v="3"/>
    <s v="Europe"/>
    <s v="Technology"/>
    <n v="5785.0199999999995"/>
    <n v="9"/>
    <n v="0"/>
    <n v="404.73"/>
    <s v="High"/>
    <x v="1"/>
  </r>
  <r>
    <n v="295"/>
    <n v="2013"/>
    <n v="12"/>
    <s v="Benjamin Patterson"/>
    <d v="2013-12-13T00:00:00"/>
    <d v="2013-12-15T00:00:00"/>
    <x v="0"/>
    <s v="Consumer"/>
    <s v="Cameroon"/>
    <x v="14"/>
    <s v="Africa"/>
    <s v="Office Supplies"/>
    <n v="1840.6799999999998"/>
    <n v="6"/>
    <n v="0"/>
    <n v="496.98"/>
    <s v="Critical"/>
    <x v="2"/>
  </r>
  <r>
    <n v="412"/>
    <n v="2013"/>
    <n v="12"/>
    <s v="Benjamin Patterson"/>
    <d v="2013-12-13T00:00:00"/>
    <d v="2013-12-15T00:00:00"/>
    <x v="0"/>
    <s v="Consumer"/>
    <s v="Cameroon"/>
    <x v="14"/>
    <s v="Africa"/>
    <s v="Technology"/>
    <n v="976.08"/>
    <n v="4"/>
    <n v="0"/>
    <n v="292.79999999999995"/>
    <s v="Critical"/>
    <x v="2"/>
  </r>
  <r>
    <n v="507"/>
    <n v="2013"/>
    <n v="12"/>
    <s v="Susan Vittorini"/>
    <d v="2013-12-12T00:00:00"/>
    <d v="2013-12-14T00:00:00"/>
    <x v="0"/>
    <s v="Consumer"/>
    <s v="China"/>
    <x v="2"/>
    <s v="Asia Pacific"/>
    <s v="Office Supplies"/>
    <n v="703.35000000000014"/>
    <n v="5"/>
    <n v="0"/>
    <n v="260.09999999999997"/>
    <s v="Critical"/>
    <x v="2"/>
  </r>
  <r>
    <n v="771"/>
    <n v="2013"/>
    <n v="12"/>
    <s v="Craig Carroll"/>
    <d v="2013-12-11T00:00:00"/>
    <d v="2013-12-15T00:00:00"/>
    <x v="1"/>
    <s v="Consumer"/>
    <s v="India"/>
    <x v="4"/>
    <s v="Asia Pacific"/>
    <s v="Technology"/>
    <n v="1302.96"/>
    <n v="2"/>
    <n v="0"/>
    <n v="182.39999999999998"/>
    <s v="High"/>
    <x v="1"/>
  </r>
  <r>
    <n v="383"/>
    <n v="2013"/>
    <n v="12"/>
    <s v="Greg Guthrie"/>
    <d v="2013-12-07T00:00:00"/>
    <d v="2013-12-07T00:00:00"/>
    <x v="3"/>
    <s v="Corporate"/>
    <s v="France"/>
    <x v="1"/>
    <s v="Europe"/>
    <s v="Technology"/>
    <n v="1224.7140000000002"/>
    <n v="4"/>
    <n v="0.15"/>
    <n v="-129.726"/>
    <s v="High"/>
    <x v="6"/>
  </r>
  <r>
    <n v="141"/>
    <n v="2013"/>
    <n v="12"/>
    <s v="Paul Van Hugh"/>
    <d v="2013-12-06T00:00:00"/>
    <d v="2013-12-08T00:00:00"/>
    <x v="0"/>
    <s v="Home Office"/>
    <s v="Brazil"/>
    <x v="7"/>
    <s v="LATAM"/>
    <s v="Technology"/>
    <n v="2297.96"/>
    <n v="14"/>
    <n v="0"/>
    <n v="988.11999999999989"/>
    <s v="High"/>
    <x v="2"/>
  </r>
  <r>
    <n v="283"/>
    <n v="2013"/>
    <n v="12"/>
    <s v="Speros Goranitis"/>
    <d v="2013-12-06T00:00:00"/>
    <d v="2013-12-06T00:00:00"/>
    <x v="3"/>
    <s v="Consumer"/>
    <s v="Romania"/>
    <x v="15"/>
    <s v="Europe"/>
    <s v="Technology"/>
    <n v="1554.48"/>
    <n v="8"/>
    <n v="0"/>
    <n v="341.76"/>
    <s v="High"/>
    <x v="6"/>
  </r>
  <r>
    <n v="593"/>
    <n v="2013"/>
    <n v="12"/>
    <s v="Henia Zydlo"/>
    <d v="2013-12-04T00:00:00"/>
    <d v="2013-12-05T00:00:00"/>
    <x v="0"/>
    <s v="Consumer"/>
    <s v="France"/>
    <x v="1"/>
    <s v="Europe"/>
    <s v="Technology"/>
    <n v="667.7684999999999"/>
    <n v="3"/>
    <n v="0.15"/>
    <n v="274.91850000000005"/>
    <s v="Critical"/>
    <x v="0"/>
  </r>
  <r>
    <n v="506"/>
    <n v="2013"/>
    <n v="12"/>
    <s v="Katherine Nockton"/>
    <d v="2013-12-03T00:00:00"/>
    <d v="2013-12-10T00:00:00"/>
    <x v="1"/>
    <s v="Corporate"/>
    <s v="Australia"/>
    <x v="0"/>
    <s v="Asia Pacific"/>
    <s v="Furniture"/>
    <n v="4099.6799999999994"/>
    <n v="10"/>
    <n v="0.1"/>
    <n v="956.58000000000015"/>
    <s v="Medium"/>
    <x v="4"/>
  </r>
  <r>
    <n v="744"/>
    <n v="2013"/>
    <n v="12"/>
    <s v="Chuck Sachs"/>
    <d v="2013-12-01T00:00:00"/>
    <d v="2013-12-07T00:00:00"/>
    <x v="1"/>
    <s v="Consumer"/>
    <s v="India"/>
    <x v="4"/>
    <s v="Asia Pacific"/>
    <s v="Technology"/>
    <n v="2673.81"/>
    <n v="9"/>
    <n v="0"/>
    <n v="26.729999999999997"/>
    <s v="Medium"/>
    <x v="7"/>
  </r>
  <r>
    <n v="38"/>
    <n v="2012"/>
    <n v="12"/>
    <s v="Aaron Hawkins"/>
    <d v="2012-12-30T00:00:00"/>
    <d v="2012-12-31T00:00:00"/>
    <x v="0"/>
    <s v="Corporate"/>
    <s v="United States"/>
    <x v="17"/>
    <s v="USCA"/>
    <s v="Technology"/>
    <n v="34.769999999999996"/>
    <n v="3"/>
    <n v="0"/>
    <n v="11.474099999999996"/>
    <s v="High"/>
    <x v="0"/>
  </r>
  <r>
    <n v="53"/>
    <n v="2012"/>
    <n v="12"/>
    <s v="Aaron Hawkins"/>
    <d v="2012-12-30T00:00:00"/>
    <d v="2012-12-31T00:00:00"/>
    <x v="0"/>
    <s v="Corporate"/>
    <s v="United States"/>
    <x v="17"/>
    <s v="USCA"/>
    <s v="Office Supplies"/>
    <n v="18.899999999999999"/>
    <n v="3"/>
    <n v="0"/>
    <n v="8.6939999999999991"/>
    <s v="High"/>
    <x v="0"/>
  </r>
  <r>
    <n v="31"/>
    <n v="2012"/>
    <n v="12"/>
    <s v="Rick Reed"/>
    <d v="2012-12-27T00:00:00"/>
    <d v="2012-12-29T00:00:00"/>
    <x v="2"/>
    <s v="Corporate"/>
    <s v="Dominican Republic"/>
    <x v="20"/>
    <s v="LATAM"/>
    <s v="Technology"/>
    <n v="1696.64"/>
    <n v="5"/>
    <n v="0.2"/>
    <n v="-148.46000000000004"/>
    <s v="Critical"/>
    <x v="2"/>
  </r>
  <r>
    <n v="251"/>
    <n v="2012"/>
    <n v="12"/>
    <s v="Adrian Barton"/>
    <d v="2012-12-27T00:00:00"/>
    <d v="2012-12-28T00:00:00"/>
    <x v="0"/>
    <s v="Consumer"/>
    <s v="India"/>
    <x v="4"/>
    <s v="Asia Pacific"/>
    <s v="Technology"/>
    <n v="1066.68"/>
    <n v="3"/>
    <n v="0"/>
    <n v="394.65000000000003"/>
    <s v="Critical"/>
    <x v="0"/>
  </r>
  <r>
    <n v="13"/>
    <n v="2012"/>
    <n v="12"/>
    <s v="Magdelene Morse"/>
    <d v="2012-12-26T00:00:00"/>
    <d v="2012-12-28T00:00:00"/>
    <x v="2"/>
    <s v="Consumer"/>
    <s v="Saudi Arabia"/>
    <x v="12"/>
    <s v="Asia Pacific"/>
    <s v="Technology"/>
    <n v="2616.96"/>
    <n v="4"/>
    <n v="0"/>
    <n v="1151.4000000000001"/>
    <s v="Critical"/>
    <x v="2"/>
  </r>
  <r>
    <n v="550"/>
    <n v="2012"/>
    <n v="12"/>
    <s v="Magdelene Morse"/>
    <d v="2012-12-26T00:00:00"/>
    <d v="2012-12-28T00:00:00"/>
    <x v="2"/>
    <s v="Consumer"/>
    <s v="Saudi Arabia"/>
    <x v="12"/>
    <s v="Asia Pacific"/>
    <s v="Technology"/>
    <n v="1207.5600000000002"/>
    <n v="4"/>
    <n v="0"/>
    <n v="0"/>
    <s v="Critical"/>
    <x v="2"/>
  </r>
  <r>
    <n v="739"/>
    <n v="2012"/>
    <n v="12"/>
    <s v="Katherine Nockton"/>
    <d v="2012-12-25T00:00:00"/>
    <d v="2012-12-30T00:00:00"/>
    <x v="1"/>
    <s v="Corporate"/>
    <s v="United Kingdom"/>
    <x v="3"/>
    <s v="Europe"/>
    <s v="Furniture"/>
    <n v="3119.34"/>
    <n v="7"/>
    <n v="0"/>
    <n v="1528.38"/>
    <s v="Medium"/>
    <x v="3"/>
  </r>
  <r>
    <n v="340"/>
    <n v="2012"/>
    <n v="12"/>
    <s v="Adam Shillingsburg"/>
    <d v="2012-12-23T00:00:00"/>
    <d v="2012-12-25T00:00:00"/>
    <x v="0"/>
    <s v="Consumer"/>
    <s v="United States"/>
    <x v="19"/>
    <s v="USCA"/>
    <s v="Office Supplies"/>
    <n v="13.97"/>
    <n v="1"/>
    <n v="0"/>
    <n v="3.632200000000001"/>
    <s v="High"/>
    <x v="2"/>
  </r>
  <r>
    <n v="670"/>
    <n v="2012"/>
    <n v="12"/>
    <s v="Jennifer Ferguson"/>
    <d v="2012-12-23T00:00:00"/>
    <d v="2012-12-27T00:00:00"/>
    <x v="2"/>
    <s v="Consumer"/>
    <s v="Morocco"/>
    <x v="16"/>
    <s v="Africa"/>
    <s v="Furniture"/>
    <n v="2880.18"/>
    <n v="6"/>
    <n v="0"/>
    <n v="115.20000000000002"/>
    <s v="Medium"/>
    <x v="1"/>
  </r>
  <r>
    <n v="679"/>
    <n v="2012"/>
    <n v="12"/>
    <s v="Andrew Roberts"/>
    <d v="2012-12-23T00:00:00"/>
    <d v="2012-12-29T00:00:00"/>
    <x v="1"/>
    <s v="Consumer"/>
    <s v="China"/>
    <x v="2"/>
    <s v="Asia Pacific"/>
    <s v="Technology"/>
    <n v="3271.2"/>
    <n v="5"/>
    <n v="0"/>
    <n v="1341.15"/>
    <s v="Medium"/>
    <x v="7"/>
  </r>
  <r>
    <n v="249"/>
    <n v="2012"/>
    <n v="12"/>
    <s v="Justin Hirsh"/>
    <d v="2012-12-21T00:00:00"/>
    <d v="2012-12-23T00:00:00"/>
    <x v="0"/>
    <s v="Consumer"/>
    <s v="Argentina"/>
    <x v="7"/>
    <s v="LATAM"/>
    <s v="Technology"/>
    <n v="2300.6159999999995"/>
    <n v="9"/>
    <n v="0.4"/>
    <n v="38.196000000000097"/>
    <s v="High"/>
    <x v="2"/>
  </r>
  <r>
    <n v="434"/>
    <n v="2012"/>
    <n v="12"/>
    <s v="Adrian Barton"/>
    <d v="2012-12-19T00:00:00"/>
    <d v="2012-12-22T00:00:00"/>
    <x v="0"/>
    <s v="Consumer"/>
    <s v="United States"/>
    <x v="9"/>
    <s v="USCA"/>
    <s v="Office Supplies"/>
    <n v="1103.97"/>
    <n v="3"/>
    <n v="0"/>
    <n v="496.78649999999993"/>
    <s v="Medium"/>
    <x v="5"/>
  </r>
  <r>
    <n v="561"/>
    <n v="2012"/>
    <n v="12"/>
    <s v="Adrian Barton"/>
    <d v="2012-12-19T00:00:00"/>
    <d v="2012-12-22T00:00:00"/>
    <x v="0"/>
    <s v="Consumer"/>
    <s v="United States"/>
    <x v="9"/>
    <s v="USCA"/>
    <s v="Office Supplies"/>
    <n v="3.69"/>
    <n v="1"/>
    <n v="0"/>
    <n v="1.7343"/>
    <s v="Medium"/>
    <x v="5"/>
  </r>
  <r>
    <n v="27"/>
    <n v="2012"/>
    <n v="12"/>
    <s v="Phillip Breyer"/>
    <d v="2012-12-16T00:00:00"/>
    <d v="2012-12-19T00:00:00"/>
    <x v="0"/>
    <s v="Corporate"/>
    <s v="Taiwan"/>
    <x v="2"/>
    <s v="Asia Pacific"/>
    <s v="Furniture"/>
    <n v="1715.1599999999999"/>
    <n v="2"/>
    <n v="0"/>
    <n v="720.36"/>
    <s v="Critical"/>
    <x v="5"/>
  </r>
  <r>
    <n v="54"/>
    <n v="2012"/>
    <n v="12"/>
    <s v="Phillip Breyer"/>
    <d v="2012-12-16T00:00:00"/>
    <d v="2012-12-19T00:00:00"/>
    <x v="0"/>
    <s v="Corporate"/>
    <s v="Taiwan"/>
    <x v="2"/>
    <s v="Asia Pacific"/>
    <s v="Furniture"/>
    <n v="2197.5"/>
    <n v="5"/>
    <n v="0"/>
    <n v="153.75"/>
    <s v="Critical"/>
    <x v="5"/>
  </r>
  <r>
    <n v="164"/>
    <n v="2012"/>
    <n v="12"/>
    <s v="Phillip Breyer"/>
    <d v="2012-12-16T00:00:00"/>
    <d v="2012-12-19T00:00:00"/>
    <x v="0"/>
    <s v="Corporate"/>
    <s v="Taiwan"/>
    <x v="2"/>
    <s v="Asia Pacific"/>
    <s v="Furniture"/>
    <n v="1356.0300000000002"/>
    <n v="3"/>
    <n v="0"/>
    <n v="311.84999999999997"/>
    <s v="Critical"/>
    <x v="5"/>
  </r>
  <r>
    <n v="734"/>
    <n v="2012"/>
    <n v="12"/>
    <s v="Maris LaWare"/>
    <d v="2012-12-12T00:00:00"/>
    <d v="2012-12-16T00:00:00"/>
    <x v="1"/>
    <s v="Consumer"/>
    <s v="China"/>
    <x v="2"/>
    <s v="Asia Pacific"/>
    <s v="Office Supplies"/>
    <n v="1609.2900000000002"/>
    <n v="3"/>
    <n v="0"/>
    <n v="241.38000000000002"/>
    <s v="High"/>
    <x v="1"/>
  </r>
  <r>
    <n v="438"/>
    <n v="2012"/>
    <n v="12"/>
    <s v="Brooke Gillingham"/>
    <d v="2012-12-07T00:00:00"/>
    <d v="2012-12-07T00:00:00"/>
    <x v="3"/>
    <s v="Corporate"/>
    <s v="Mexico"/>
    <x v="11"/>
    <s v="LATAM"/>
    <s v="Furniture"/>
    <n v="2226.8160000000003"/>
    <n v="9"/>
    <n v="0.2"/>
    <n v="500.976"/>
    <s v="High"/>
    <x v="6"/>
  </r>
  <r>
    <n v="466"/>
    <n v="2012"/>
    <n v="12"/>
    <s v="Sample Company A"/>
    <d v="2012-12-06T00:00:00"/>
    <d v="2012-12-10T00:00:00"/>
    <x v="1"/>
    <s v="Home Office"/>
    <s v="Australia"/>
    <x v="0"/>
    <s v="Asia Pacific"/>
    <s v="Technology"/>
    <n v="2875.0950000000007"/>
    <n v="5"/>
    <n v="0.1"/>
    <n v="511.09499999999991"/>
    <s v="High"/>
    <x v="1"/>
  </r>
  <r>
    <n v="537"/>
    <n v="2012"/>
    <n v="12"/>
    <s v="Andrew Gjertsen"/>
    <d v="2012-12-05T00:00:00"/>
    <d v="2012-12-12T00:00:00"/>
    <x v="1"/>
    <s v="Corporate"/>
    <s v="China"/>
    <x v="2"/>
    <s v="Asia Pacific"/>
    <s v="Technology"/>
    <n v="2518.9500000000003"/>
    <n v="7"/>
    <n v="0"/>
    <n v="553.98"/>
    <s v="Medium"/>
    <x v="4"/>
  </r>
  <r>
    <n v="694"/>
    <n v="2012"/>
    <n v="12"/>
    <s v="Lisa Ryan"/>
    <d v="2012-12-02T00:00:00"/>
    <d v="2012-12-02T00:00:00"/>
    <x v="3"/>
    <s v="Corporate"/>
    <s v="Germany"/>
    <x v="1"/>
    <s v="Europe"/>
    <s v="Technology"/>
    <n v="3227.7"/>
    <n v="5"/>
    <n v="0"/>
    <n v="742.35"/>
    <s v="Mediu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5F7741-F2B6-4720-9666-8EEBEBA417E5}" name="PivotTable7"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50:D155" firstHeaderRow="1" firstDataRow="1" firstDataCol="1"/>
  <pivotFields count="18">
    <pivotField showAll="0"/>
    <pivotField showAll="0"/>
    <pivotField showAll="0"/>
    <pivotField showAll="0"/>
    <pivotField numFmtId="14" showAll="0"/>
    <pivotField numFmtId="14" showAll="0"/>
    <pivotField axis="axisRow" showAll="0" sortType="ascending">
      <items count="5">
        <item x="0"/>
        <item x="3"/>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23">
        <item x="13"/>
        <item x="20"/>
        <item x="14"/>
        <item x="11"/>
        <item x="9"/>
        <item x="5"/>
        <item x="2"/>
        <item x="15"/>
        <item x="17"/>
        <item x="16"/>
        <item x="3"/>
        <item x="0"/>
        <item x="7"/>
        <item x="10"/>
        <item x="18"/>
        <item x="4"/>
        <item x="6"/>
        <item x="8"/>
        <item x="21"/>
        <item x="12"/>
        <item x="1"/>
        <item x="19"/>
        <item t="default"/>
      </items>
    </pivotField>
    <pivotField showAll="0"/>
    <pivotField showAll="0"/>
    <pivotField numFmtId="164" showAll="0"/>
    <pivotField showAll="0"/>
    <pivotField showAll="0"/>
    <pivotField numFmtId="165" showAll="0"/>
    <pivotField showAll="0"/>
    <pivotField dataField="1" showAll="0">
      <items count="9">
        <item x="6"/>
        <item x="0"/>
        <item x="2"/>
        <item x="5"/>
        <item x="1"/>
        <item x="3"/>
        <item x="7"/>
        <item x="4"/>
        <item t="default"/>
      </items>
    </pivotField>
  </pivotFields>
  <rowFields count="1">
    <field x="6"/>
  </rowFields>
  <rowItems count="5">
    <i>
      <x v="1"/>
    </i>
    <i>
      <x/>
    </i>
    <i>
      <x v="2"/>
    </i>
    <i>
      <x v="3"/>
    </i>
    <i t="grand">
      <x/>
    </i>
  </rowItems>
  <colItems count="1">
    <i/>
  </colItems>
  <dataFields count="1">
    <dataField name="Average of Days to Ship" fld="17" subtotal="average" baseField="6" baseItem="0" numFmtId="2"/>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F243C9-C468-482D-8476-F50C53FE449C}"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11:D131" firstHeaderRow="1" firstDataRow="1" firstDataCol="1"/>
  <pivotFields count="20">
    <pivotField showAll="0"/>
    <pivotField showAll="0">
      <items count="5">
        <item h="1" x="3"/>
        <item h="1" x="2"/>
        <item h="1" x="1"/>
        <item x="0"/>
        <item t="default"/>
      </items>
    </pivotField>
    <pivotField showAll="0">
      <items count="13">
        <item x="0"/>
        <item x="1"/>
        <item x="2"/>
        <item x="3"/>
        <item x="4"/>
        <item x="5"/>
        <item x="6"/>
        <item x="7"/>
        <item x="8"/>
        <item x="9"/>
        <item x="10"/>
        <item x="11"/>
        <item t="default"/>
      </items>
    </pivotField>
    <pivotField showAll="0"/>
    <pivotField numFmtId="14" showAll="0"/>
    <pivotField numFmtId="14" showAll="0"/>
    <pivotField showAll="0">
      <items count="5">
        <item x="0"/>
        <item h="1" x="3"/>
        <item h="1" x="2"/>
        <item h="1" x="1"/>
        <item t="default"/>
      </items>
    </pivotField>
    <pivotField showAll="0"/>
    <pivotField showAll="0"/>
    <pivotField axis="axisRow" showAll="0">
      <items count="23">
        <item x="13"/>
        <item x="20"/>
        <item x="14"/>
        <item x="11"/>
        <item x="9"/>
        <item x="5"/>
        <item x="2"/>
        <item x="15"/>
        <item x="17"/>
        <item x="16"/>
        <item x="3"/>
        <item x="0"/>
        <item x="7"/>
        <item x="10"/>
        <item x="18"/>
        <item x="4"/>
        <item x="6"/>
        <item x="8"/>
        <item x="21"/>
        <item x="12"/>
        <item x="1"/>
        <item x="19"/>
        <item t="default"/>
      </items>
    </pivotField>
    <pivotField showAll="0"/>
    <pivotField showAll="0"/>
    <pivotField numFmtId="164" showAll="0"/>
    <pivotField showAll="0"/>
    <pivotField showAll="0"/>
    <pivotField dataField="1" numFmtId="165"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0">
    <i>
      <x v="1"/>
    </i>
    <i>
      <x v="3"/>
    </i>
    <i>
      <x v="4"/>
    </i>
    <i>
      <x v="5"/>
    </i>
    <i>
      <x v="6"/>
    </i>
    <i>
      <x v="7"/>
    </i>
    <i>
      <x v="8"/>
    </i>
    <i>
      <x v="10"/>
    </i>
    <i>
      <x v="11"/>
    </i>
    <i>
      <x v="12"/>
    </i>
    <i>
      <x v="13"/>
    </i>
    <i>
      <x v="14"/>
    </i>
    <i>
      <x v="15"/>
    </i>
    <i>
      <x v="16"/>
    </i>
    <i>
      <x v="17"/>
    </i>
    <i>
      <x v="18"/>
    </i>
    <i>
      <x v="19"/>
    </i>
    <i>
      <x v="20"/>
    </i>
    <i>
      <x v="21"/>
    </i>
    <i t="grand">
      <x/>
    </i>
  </rowItems>
  <colItems count="1">
    <i/>
  </colItems>
  <dataFields count="1">
    <dataField name="Sum of Profit" fld="15" baseField="0" baseItem="0" numFmtId="165"/>
  </dataFields>
  <chartFormats count="24">
    <chartFormat chart="0" format="0" series="1">
      <pivotArea type="data" outline="0" fieldPosition="0">
        <references count="1">
          <reference field="4294967294" count="1" selected="0">
            <x v="0"/>
          </reference>
        </references>
      </pivotArea>
    </chartFormat>
    <chartFormat chart="3" format="25" series="1">
      <pivotArea type="data" outline="0" fieldPosition="0">
        <references count="1">
          <reference field="4294967294" count="1" selected="0">
            <x v="0"/>
          </reference>
        </references>
      </pivotArea>
    </chartFormat>
    <chartFormat chart="3" format="26">
      <pivotArea type="data" outline="0" fieldPosition="0">
        <references count="2">
          <reference field="4294967294" count="1" selected="0">
            <x v="0"/>
          </reference>
          <reference field="9" count="1" selected="0">
            <x v="0"/>
          </reference>
        </references>
      </pivotArea>
    </chartFormat>
    <chartFormat chart="3" format="27">
      <pivotArea type="data" outline="0" fieldPosition="0">
        <references count="2">
          <reference field="4294967294" count="1" selected="0">
            <x v="0"/>
          </reference>
          <reference field="9" count="1" selected="0">
            <x v="1"/>
          </reference>
        </references>
      </pivotArea>
    </chartFormat>
    <chartFormat chart="3" format="28">
      <pivotArea type="data" outline="0" fieldPosition="0">
        <references count="2">
          <reference field="4294967294" count="1" selected="0">
            <x v="0"/>
          </reference>
          <reference field="9" count="1" selected="0">
            <x v="2"/>
          </reference>
        </references>
      </pivotArea>
    </chartFormat>
    <chartFormat chart="3" format="29">
      <pivotArea type="data" outline="0" fieldPosition="0">
        <references count="2">
          <reference field="4294967294" count="1" selected="0">
            <x v="0"/>
          </reference>
          <reference field="9" count="1" selected="0">
            <x v="3"/>
          </reference>
        </references>
      </pivotArea>
    </chartFormat>
    <chartFormat chart="3" format="30">
      <pivotArea type="data" outline="0" fieldPosition="0">
        <references count="2">
          <reference field="4294967294" count="1" selected="0">
            <x v="0"/>
          </reference>
          <reference field="9" count="1" selected="0">
            <x v="4"/>
          </reference>
        </references>
      </pivotArea>
    </chartFormat>
    <chartFormat chart="3" format="31">
      <pivotArea type="data" outline="0" fieldPosition="0">
        <references count="2">
          <reference field="4294967294" count="1" selected="0">
            <x v="0"/>
          </reference>
          <reference field="9" count="1" selected="0">
            <x v="5"/>
          </reference>
        </references>
      </pivotArea>
    </chartFormat>
    <chartFormat chart="3" format="32">
      <pivotArea type="data" outline="0" fieldPosition="0">
        <references count="2">
          <reference field="4294967294" count="1" selected="0">
            <x v="0"/>
          </reference>
          <reference field="9" count="1" selected="0">
            <x v="6"/>
          </reference>
        </references>
      </pivotArea>
    </chartFormat>
    <chartFormat chart="3" format="33">
      <pivotArea type="data" outline="0" fieldPosition="0">
        <references count="2">
          <reference field="4294967294" count="1" selected="0">
            <x v="0"/>
          </reference>
          <reference field="9" count="1" selected="0">
            <x v="7"/>
          </reference>
        </references>
      </pivotArea>
    </chartFormat>
    <chartFormat chart="3" format="34">
      <pivotArea type="data" outline="0" fieldPosition="0">
        <references count="2">
          <reference field="4294967294" count="1" selected="0">
            <x v="0"/>
          </reference>
          <reference field="9" count="1" selected="0">
            <x v="8"/>
          </reference>
        </references>
      </pivotArea>
    </chartFormat>
    <chartFormat chart="3" format="35">
      <pivotArea type="data" outline="0" fieldPosition="0">
        <references count="2">
          <reference field="4294967294" count="1" selected="0">
            <x v="0"/>
          </reference>
          <reference field="9" count="1" selected="0">
            <x v="9"/>
          </reference>
        </references>
      </pivotArea>
    </chartFormat>
    <chartFormat chart="3" format="36">
      <pivotArea type="data" outline="0" fieldPosition="0">
        <references count="2">
          <reference field="4294967294" count="1" selected="0">
            <x v="0"/>
          </reference>
          <reference field="9" count="1" selected="0">
            <x v="10"/>
          </reference>
        </references>
      </pivotArea>
    </chartFormat>
    <chartFormat chart="3" format="37">
      <pivotArea type="data" outline="0" fieldPosition="0">
        <references count="2">
          <reference field="4294967294" count="1" selected="0">
            <x v="0"/>
          </reference>
          <reference field="9" count="1" selected="0">
            <x v="11"/>
          </reference>
        </references>
      </pivotArea>
    </chartFormat>
    <chartFormat chart="3" format="38">
      <pivotArea type="data" outline="0" fieldPosition="0">
        <references count="2">
          <reference field="4294967294" count="1" selected="0">
            <x v="0"/>
          </reference>
          <reference field="9" count="1" selected="0">
            <x v="12"/>
          </reference>
        </references>
      </pivotArea>
    </chartFormat>
    <chartFormat chart="3" format="39">
      <pivotArea type="data" outline="0" fieldPosition="0">
        <references count="2">
          <reference field="4294967294" count="1" selected="0">
            <x v="0"/>
          </reference>
          <reference field="9" count="1" selected="0">
            <x v="13"/>
          </reference>
        </references>
      </pivotArea>
    </chartFormat>
    <chartFormat chart="3" format="40">
      <pivotArea type="data" outline="0" fieldPosition="0">
        <references count="2">
          <reference field="4294967294" count="1" selected="0">
            <x v="0"/>
          </reference>
          <reference field="9" count="1" selected="0">
            <x v="14"/>
          </reference>
        </references>
      </pivotArea>
    </chartFormat>
    <chartFormat chart="3" format="41">
      <pivotArea type="data" outline="0" fieldPosition="0">
        <references count="2">
          <reference field="4294967294" count="1" selected="0">
            <x v="0"/>
          </reference>
          <reference field="9" count="1" selected="0">
            <x v="15"/>
          </reference>
        </references>
      </pivotArea>
    </chartFormat>
    <chartFormat chart="3" format="42">
      <pivotArea type="data" outline="0" fieldPosition="0">
        <references count="2">
          <reference field="4294967294" count="1" selected="0">
            <x v="0"/>
          </reference>
          <reference field="9" count="1" selected="0">
            <x v="16"/>
          </reference>
        </references>
      </pivotArea>
    </chartFormat>
    <chartFormat chart="3" format="43">
      <pivotArea type="data" outline="0" fieldPosition="0">
        <references count="2">
          <reference field="4294967294" count="1" selected="0">
            <x v="0"/>
          </reference>
          <reference field="9" count="1" selected="0">
            <x v="17"/>
          </reference>
        </references>
      </pivotArea>
    </chartFormat>
    <chartFormat chart="3" format="44">
      <pivotArea type="data" outline="0" fieldPosition="0">
        <references count="2">
          <reference field="4294967294" count="1" selected="0">
            <x v="0"/>
          </reference>
          <reference field="9" count="1" selected="0">
            <x v="18"/>
          </reference>
        </references>
      </pivotArea>
    </chartFormat>
    <chartFormat chart="3" format="45">
      <pivotArea type="data" outline="0" fieldPosition="0">
        <references count="2">
          <reference field="4294967294" count="1" selected="0">
            <x v="0"/>
          </reference>
          <reference field="9" count="1" selected="0">
            <x v="19"/>
          </reference>
        </references>
      </pivotArea>
    </chartFormat>
    <chartFormat chart="3" format="46">
      <pivotArea type="data" outline="0" fieldPosition="0">
        <references count="2">
          <reference field="4294967294" count="1" selected="0">
            <x v="0"/>
          </reference>
          <reference field="9" count="1" selected="0">
            <x v="20"/>
          </reference>
        </references>
      </pivotArea>
    </chartFormat>
    <chartFormat chart="3" format="47">
      <pivotArea type="data" outline="0" fieldPosition="0">
        <references count="2">
          <reference field="4294967294" count="1" selected="0">
            <x v="0"/>
          </reference>
          <reference field="9" count="1" selected="0">
            <x v="2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32BECD-E90B-4D80-A499-B5D551231FED}"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55:C60" firstHeaderRow="1" firstDataRow="1" firstDataCol="1"/>
  <pivotFields count="20">
    <pivotField showAll="0"/>
    <pivotField axis="axisRow" showAll="0">
      <items count="5">
        <item sd="0" x="3"/>
        <item sd="0" x="2"/>
        <item sd="0" x="1"/>
        <item sd="0" x="0"/>
        <item t="default"/>
      </items>
    </pivotField>
    <pivotField showAll="0"/>
    <pivotField showAll="0"/>
    <pivotField numFmtId="14" showAll="0"/>
    <pivotField numFmtId="14" showAll="0"/>
    <pivotField showAll="0"/>
    <pivotField showAll="0"/>
    <pivotField showAll="0"/>
    <pivotField axis="axisRow" showAll="0">
      <items count="23">
        <item h="1" x="13"/>
        <item h="1" x="20"/>
        <item h="1" x="14"/>
        <item x="11"/>
        <item h="1" x="9"/>
        <item h="1" x="5"/>
        <item h="1" x="2"/>
        <item h="1" x="15"/>
        <item h="1" x="17"/>
        <item h="1" x="16"/>
        <item h="1" x="3"/>
        <item h="1" x="0"/>
        <item h="1" x="7"/>
        <item h="1" x="10"/>
        <item h="1" x="18"/>
        <item h="1" x="4"/>
        <item h="1" x="6"/>
        <item h="1" x="8"/>
        <item h="1" x="21"/>
        <item h="1" x="12"/>
        <item h="1" x="1"/>
        <item h="1" x="19"/>
        <item t="default"/>
      </items>
    </pivotField>
    <pivotField showAll="0"/>
    <pivotField axis="axisRow" showAll="0">
      <items count="4">
        <item x="1"/>
        <item x="2"/>
        <item x="0"/>
        <item t="default"/>
      </items>
    </pivotField>
    <pivotField numFmtId="164" showAll="0"/>
    <pivotField showAll="0"/>
    <pivotField showAll="0"/>
    <pivotField numFmtId="165"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3">
    <field x="1"/>
    <field x="11"/>
    <field x="9"/>
  </rowFields>
  <rowItems count="5">
    <i>
      <x/>
    </i>
    <i>
      <x v="1"/>
    </i>
    <i>
      <x v="2"/>
    </i>
    <i>
      <x v="3"/>
    </i>
    <i t="grand">
      <x/>
    </i>
  </rowItems>
  <colItems count="1">
    <i/>
  </colItems>
  <dataFields count="1">
    <dataField name="Profit Margin Percentage" fld="19" baseField="1" baseItem="3"/>
  </dataFields>
  <chartFormats count="2">
    <chartFormat chart="3" format="3"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6849360-C0AE-4352-B954-26D86BE4C6B9}"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E22:F36" firstHeaderRow="1" firstDataRow="1" firstDataCol="1"/>
  <pivotFields count="20">
    <pivotField showAll="0"/>
    <pivotField showAll="0">
      <items count="5">
        <item h="1" x="3"/>
        <item h="1" x="2"/>
        <item h="1" x="1"/>
        <item x="0"/>
        <item t="default"/>
      </items>
    </pivotField>
    <pivotField showAll="0"/>
    <pivotField showAll="0"/>
    <pivotField numFmtId="14" showAll="0"/>
    <pivotField numFmtId="14" showAll="0"/>
    <pivotField showAll="0"/>
    <pivotField axis="axisRow" showAll="0">
      <items count="4">
        <item x="1"/>
        <item x="0"/>
        <item x="2"/>
        <item t="default"/>
      </items>
    </pivotField>
    <pivotField showAll="0"/>
    <pivotField axis="axisRow" showAll="0">
      <items count="23">
        <item h="1" x="13"/>
        <item h="1" x="20"/>
        <item h="1" x="14"/>
        <item h="1" x="11"/>
        <item h="1" x="9"/>
        <item h="1" x="5"/>
        <item x="2"/>
        <item h="1" x="15"/>
        <item h="1" x="17"/>
        <item h="1" x="16"/>
        <item h="1" x="3"/>
        <item h="1" x="0"/>
        <item h="1" x="7"/>
        <item h="1" x="10"/>
        <item h="1" x="18"/>
        <item h="1" x="4"/>
        <item h="1" x="6"/>
        <item h="1" x="8"/>
        <item h="1" x="21"/>
        <item h="1" x="12"/>
        <item h="1" x="1"/>
        <item h="1" x="19"/>
        <item t="default"/>
      </items>
    </pivotField>
    <pivotField showAll="0"/>
    <pivotField axis="axisRow" showAll="0">
      <items count="4">
        <item x="1"/>
        <item x="2"/>
        <item x="0"/>
        <item t="default"/>
      </items>
    </pivotField>
    <pivotField numFmtId="164" showAll="0"/>
    <pivotField showAll="0"/>
    <pivotField showAll="0"/>
    <pivotField numFmtId="165" showAll="0"/>
    <pivotField showAll="0"/>
    <pivotField dragToRow="0" dragToCol="0" dragToPage="0" showAll="0" defaultSubtotal="0"/>
    <pivotField dataField="1" dragToRow="0" dragToCol="0" dragToPage="0" showAll="0" defaultSubtotal="0"/>
    <pivotField dragToRow="0" dragToCol="0" dragToPage="0" showAll="0" defaultSubtotal="0"/>
  </pivotFields>
  <rowFields count="3">
    <field x="7"/>
    <field x="9"/>
    <field x="11"/>
  </rowFields>
  <rowItems count="14">
    <i>
      <x/>
    </i>
    <i r="1">
      <x v="6"/>
    </i>
    <i r="2">
      <x/>
    </i>
    <i r="2">
      <x v="1"/>
    </i>
    <i r="2">
      <x v="2"/>
    </i>
    <i>
      <x v="1"/>
    </i>
    <i r="1">
      <x v="6"/>
    </i>
    <i r="2">
      <x/>
    </i>
    <i r="2">
      <x v="1"/>
    </i>
    <i r="2">
      <x v="2"/>
    </i>
    <i>
      <x v="2"/>
    </i>
    <i r="1">
      <x v="6"/>
    </i>
    <i r="2">
      <x v="1"/>
    </i>
    <i t="grand">
      <x/>
    </i>
  </rowItems>
  <colItems count="1">
    <i/>
  </colItems>
  <dataFields count="1">
    <dataField name="Profit Margin Average" fld="18" subtotal="average" baseField="7" baseItem="0"/>
  </dataFields>
  <chartFormats count="2">
    <chartFormat chart="5" format="2"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A76D661-22BC-4AE8-998C-A9BA7C644826}"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C44" firstHeaderRow="1" firstDataRow="1" firstDataCol="1"/>
  <pivotFields count="20">
    <pivotField showAll="0"/>
    <pivotField showAll="0"/>
    <pivotField showAll="0"/>
    <pivotField showAll="0"/>
    <pivotField numFmtId="14" showAll="0"/>
    <pivotField numFmtId="14" showAll="0"/>
    <pivotField showAll="0"/>
    <pivotField showAll="0"/>
    <pivotField showAll="0"/>
    <pivotField axis="axisRow" showAll="0">
      <items count="23">
        <item x="13"/>
        <item x="20"/>
        <item x="14"/>
        <item x="11"/>
        <item x="9"/>
        <item x="5"/>
        <item x="2"/>
        <item x="15"/>
        <item x="17"/>
        <item x="16"/>
        <item x="3"/>
        <item x="0"/>
        <item x="7"/>
        <item x="10"/>
        <item x="18"/>
        <item x="4"/>
        <item x="6"/>
        <item x="8"/>
        <item x="21"/>
        <item x="12"/>
        <item x="1"/>
        <item x="19"/>
        <item t="default"/>
      </items>
    </pivotField>
    <pivotField showAll="0"/>
    <pivotField showAll="0"/>
    <pivotField numFmtId="164" showAll="0"/>
    <pivotField showAll="0"/>
    <pivotField showAll="0"/>
    <pivotField dataField="1" numFmtId="165" showAll="0"/>
    <pivotField showAll="0"/>
    <pivotField dragToRow="0" dragToCol="0" dragToPage="0" showAll="0" defaultSubtotal="0"/>
    <pivotField dragToRow="0" dragToCol="0" dragToPage="0" showAll="0" defaultSubtotal="0"/>
    <pivotField dragToRow="0" dragToCol="0" dragToPage="0" showAll="0" defaultSubtotal="0"/>
  </pivotFields>
  <rowFields count="1">
    <field x="9"/>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Profit" fld="15" baseField="0" baseItem="0"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73446-AD57-4A0D-B357-1775F346C21C}"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3:C16" firstHeaderRow="1" firstDataRow="1" firstDataCol="1" rowPageCount="1" colPageCount="1"/>
  <pivotFields count="20">
    <pivotField showAll="0"/>
    <pivotField axis="axisPage" showAll="0">
      <items count="5">
        <item x="3"/>
        <item x="2"/>
        <item x="1"/>
        <item x="0"/>
        <item t="default"/>
      </items>
    </pivotField>
    <pivotField axis="axisRow" showAll="0">
      <items count="13">
        <item x="0"/>
        <item x="1"/>
        <item x="2"/>
        <item x="3"/>
        <item x="4"/>
        <item x="5"/>
        <item x="6"/>
        <item x="7"/>
        <item x="8"/>
        <item x="9"/>
        <item x="10"/>
        <item x="11"/>
        <item t="default"/>
      </items>
    </pivotField>
    <pivotField showAll="0"/>
    <pivotField numFmtId="14" showAll="0"/>
    <pivotField numFmtId="14" showAll="0"/>
    <pivotField showAll="0"/>
    <pivotField showAll="0"/>
    <pivotField showAll="0"/>
    <pivotField showAll="0"/>
    <pivotField showAll="0"/>
    <pivotField showAll="0"/>
    <pivotField dataField="1" numFmtId="164" showAll="0"/>
    <pivotField showAll="0"/>
    <pivotField showAll="0"/>
    <pivotField numFmtId="165" showAll="0"/>
    <pivotField showAll="0"/>
    <pivotField dragToRow="0" dragToCol="0" dragToPage="0" showAll="0" defaultSubtotal="0"/>
    <pivotField dragToRow="0" dragToCol="0" dragToPage="0" showAll="0" defaultSubtotal="0"/>
    <pivotField dragToRow="0" dragToCol="0" dragToPage="0" showAll="0" defaultSubtotal="0"/>
  </pivotFields>
  <rowFields count="1">
    <field x="2"/>
  </rowFields>
  <rowItems count="13">
    <i>
      <x/>
    </i>
    <i>
      <x v="1"/>
    </i>
    <i>
      <x v="2"/>
    </i>
    <i>
      <x v="3"/>
    </i>
    <i>
      <x v="4"/>
    </i>
    <i>
      <x v="5"/>
    </i>
    <i>
      <x v="6"/>
    </i>
    <i>
      <x v="7"/>
    </i>
    <i>
      <x v="8"/>
    </i>
    <i>
      <x v="9"/>
    </i>
    <i>
      <x v="10"/>
    </i>
    <i>
      <x v="11"/>
    </i>
    <i t="grand">
      <x/>
    </i>
  </rowItems>
  <colItems count="1">
    <i/>
  </colItems>
  <pageFields count="1">
    <pageField fld="1" item="3" hier="-1"/>
  </pageFields>
  <dataFields count="1">
    <dataField name="Sum of Sales" fld="12" baseField="0" baseItem="0" numFmtId="164"/>
  </dataField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59F4B84-2BAD-4F33-81D6-6209966B4C3E}"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Discount">
  <location ref="C85:D105" firstHeaderRow="1" firstDataRow="1" firstDataCol="1"/>
  <pivotFields count="20">
    <pivotField showAll="0"/>
    <pivotField showAll="0">
      <items count="5">
        <item h="1" x="3"/>
        <item h="1" x="2"/>
        <item h="1" x="1"/>
        <item x="0"/>
        <item t="default"/>
      </items>
    </pivotField>
    <pivotField showAll="0"/>
    <pivotField showAll="0"/>
    <pivotField numFmtId="14" showAll="0"/>
    <pivotField numFmtId="14" showAll="0"/>
    <pivotField showAll="0"/>
    <pivotField showAll="0"/>
    <pivotField showAll="0"/>
    <pivotField showAll="0"/>
    <pivotField showAll="0"/>
    <pivotField showAll="0"/>
    <pivotField numFmtId="164" showAll="0"/>
    <pivotField showAll="0"/>
    <pivotField axis="axisRow" showAll="0">
      <items count="20">
        <item x="2"/>
        <item x="11"/>
        <item x="9"/>
        <item x="0"/>
        <item x="1"/>
        <item x="7"/>
        <item x="10"/>
        <item x="5"/>
        <item x="6"/>
        <item x="12"/>
        <item x="8"/>
        <item x="16"/>
        <item x="14"/>
        <item x="15"/>
        <item x="4"/>
        <item x="13"/>
        <item x="17"/>
        <item x="3"/>
        <item x="18"/>
        <item t="default"/>
      </items>
    </pivotField>
    <pivotField numFmtId="165" showAll="0"/>
    <pivotField showAll="0"/>
    <pivotField dragToRow="0" dragToCol="0" dragToPage="0" showAll="0" defaultSubtotal="0"/>
    <pivotField dragToRow="0" dragToCol="0" dragToPage="0" showAll="0" defaultSubtotal="0"/>
    <pivotField dataField="1" dragToRow="0" dragToCol="0" dragToPage="0" showAll="0" defaultSubtotal="0"/>
  </pivotFields>
  <rowFields count="1">
    <field x="14"/>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Sum of Profit Margin %" fld="19"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72608142-FC68-4289-8FC8-D68C1AFC019C}" sourceName="Year">
  <pivotTables>
    <pivotTable tabId="2" name="PivotTable1"/>
  </pivotTables>
  <data>
    <tabular pivotCacheId="95527327">
      <items count="4">
        <i x="3"/>
        <i x="2"/>
        <i x="1"/>
        <i x="0"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805D957-8A24-4637-8305-DBCC55D84726}" sourceName="Month">
  <pivotTables>
    <pivotTable tabId="2" name="PivotTable6"/>
  </pivotTables>
  <data>
    <tabular pivotCacheId="95527327">
      <items count="12">
        <i x="0" s="1"/>
        <i x="1" s="1"/>
        <i x="2" s="1"/>
        <i x="3" s="1"/>
        <i x="4" s="1"/>
        <i x="5" s="1"/>
        <i x="6" s="1"/>
        <i x="7" s="1"/>
        <i x="8" s="1"/>
        <i x="9" s="1"/>
        <i x="10" s="1"/>
        <i x="11" s="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624C7056-CCAA-459A-98B3-5230859C2ED4}" sourceName="Ship Mode">
  <pivotTables>
    <pivotTable tabId="2" name="PivotTable6"/>
  </pivotTables>
  <data>
    <tabular pivotCacheId="95527327">
      <items count="4">
        <i x="0" s="1"/>
        <i x="3"/>
        <i x="2"/>
        <i x="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55FADD56-567E-4479-96D2-80F2547DDA4B}" sourceName="Region">
  <pivotTables>
    <pivotTable tabId="2" name="PivotTable7"/>
  </pivotTables>
  <data>
    <tabular pivotCacheId="1842184441">
      <items count="22">
        <i x="13" s="1"/>
        <i x="20" s="1"/>
        <i x="14" s="1"/>
        <i x="11" s="1"/>
        <i x="9" s="1"/>
        <i x="5" s="1"/>
        <i x="2" s="1"/>
        <i x="15" s="1"/>
        <i x="17" s="1"/>
        <i x="16" s="1"/>
        <i x="3" s="1"/>
        <i x="0" s="1"/>
        <i x="7" s="1"/>
        <i x="10" s="1"/>
        <i x="18" s="1"/>
        <i x="4" s="1"/>
        <i x="6" s="1"/>
        <i x="8" s="1"/>
        <i x="21" s="1"/>
        <i x="12" s="1"/>
        <i x="1" s="1"/>
        <i x="1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A47E549C-3B39-48B9-A71F-37730E87A551}" sourceName="Segment">
  <pivotTables>
    <pivotTable tabId="2" name="PivotTable4"/>
  </pivotTables>
  <data>
    <tabular pivotCacheId="95527327">
      <items count="3">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F16240-3C31-4E89-84D2-46D5EF425552}" sourceName="Region">
  <pivotTables>
    <pivotTable tabId="2" name="PivotTable4"/>
  </pivotTables>
  <data>
    <tabular pivotCacheId="95527327">
      <items count="22">
        <i x="13"/>
        <i x="20"/>
        <i x="14"/>
        <i x="11"/>
        <i x="9"/>
        <i x="5"/>
        <i x="2" s="1"/>
        <i x="15"/>
        <i x="17"/>
        <i x="16"/>
        <i x="3"/>
        <i x="0"/>
        <i x="7"/>
        <i x="10"/>
        <i x="18"/>
        <i x="4"/>
        <i x="6"/>
        <i x="8"/>
        <i x="21"/>
        <i x="12"/>
        <i x="1"/>
        <i x="19"/>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4B25D5DC-CCE6-428C-A95C-E042201C9853}" sourceName="Category">
  <pivotTables>
    <pivotTable tabId="2" name="PivotTable4"/>
  </pivotTables>
  <data>
    <tabular pivotCacheId="95527327">
      <items count="3">
        <i x="1" s="1"/>
        <i x="2"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AF36AD56-767C-4F3D-97DD-3E51FDE709D4}" sourceName="Year">
  <pivotTables>
    <pivotTable tabId="2" name="PivotTable4"/>
  </pivotTables>
  <data>
    <tabular pivotCacheId="95527327">
      <items count="4">
        <i x="3"/>
        <i x="2"/>
        <i x="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D8964435-0F41-4A9B-9824-113F1337EA67}" sourceName="Region">
  <pivotTables>
    <pivotTable tabId="2" name="PivotTable3"/>
  </pivotTables>
  <data>
    <tabular pivotCacheId="95527327">
      <items count="22">
        <i x="13"/>
        <i x="20"/>
        <i x="14"/>
        <i x="11" s="1"/>
        <i x="9"/>
        <i x="5"/>
        <i x="2"/>
        <i x="15"/>
        <i x="17"/>
        <i x="16"/>
        <i x="3"/>
        <i x="0"/>
        <i x="7"/>
        <i x="10"/>
        <i x="18"/>
        <i x="4"/>
        <i x="6"/>
        <i x="8"/>
        <i x="21"/>
        <i x="12"/>
        <i x="1"/>
        <i x="19"/>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AF5EE623-0849-4BEA-A06B-E119348ED1B1}" sourceName="Category">
  <pivotTables>
    <pivotTable tabId="2" name="PivotTable3"/>
  </pivotTables>
  <data>
    <tabular pivotCacheId="95527327">
      <items count="3">
        <i x="1" s="1"/>
        <i x="2"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E6C32F29-2752-4145-A3ED-C8A1B5DB088B}" sourceName="Year">
  <pivotTables>
    <pivotTable tabId="2" name="PivotTable5"/>
  </pivotTables>
  <data>
    <tabular pivotCacheId="95527327">
      <items count="4">
        <i x="3"/>
        <i x="2"/>
        <i x="1"/>
        <i x="0"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5F4C4C37-AEE2-4D7C-98DF-DD916B374500}" sourceName="Year">
  <pivotTables>
    <pivotTable tabId="2" name="PivotTable6"/>
  </pivotTables>
  <data>
    <tabular pivotCacheId="95527327">
      <items count="4">
        <i x="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534E32EE-43D4-4D0D-B1C5-070D528043F0}" cache="Slicer_Year" caption="Year" rowHeight="241300"/>
  <slicer name="Segment" xr10:uid="{5370638B-3535-478E-A264-091EDBA6215F}" cache="Slicer_Segment" caption="Segment" rowHeight="241300"/>
  <slicer name="Region" xr10:uid="{CD369739-7086-4EB0-9B55-C6AC46603ACF}" cache="Slicer_Region" caption="Region" startItem="2" rowHeight="241300"/>
  <slicer name="Category" xr10:uid="{1D660FAC-DC4F-4726-83AC-785C4C6ABCA6}" cache="Slicer_Category" caption="Category" rowHeight="241300"/>
  <slicer name="Year 1" xr10:uid="{D01D2A06-27C0-4E5D-AB22-FCE7841F4FDE}" cache="Slicer_Year1" caption="Year" rowHeight="241300"/>
  <slicer name="Region 1" xr10:uid="{B119D7B2-160C-4C0A-B187-FE5BEAAD53F8}" cache="Slicer_Region1" caption="Region" startItem="15" rowHeight="241300"/>
  <slicer name="Category 1" xr10:uid="{F4B66B2D-2453-43F5-B398-35A4CDD2CBBD}" cache="Slicer_Category1" caption="Category" rowHeight="241300"/>
  <slicer name="Year 2" xr10:uid="{A06E40AA-F278-46B4-A483-50F8D4E2FD67}" cache="Slicer_Year2" caption="Year" rowHeight="241300"/>
  <slicer name="Year 3" xr10:uid="{3DB9D508-56E8-450A-A17D-9CEA3AD7A566}" cache="Slicer_Year3" caption="Year" rowHeight="241300"/>
  <slicer name="Month" xr10:uid="{B9E90D2E-4275-469A-808C-F46799DC525C}" cache="Slicer_Month" caption="Month" rowHeight="241300"/>
  <slicer name="Ship Mode" xr10:uid="{66900044-2018-4686-B3E7-38CC966323FD}" cache="Slicer_Ship_Mode" caption="Ship Mode" rowHeight="241300"/>
  <slicer name="Region 2" xr10:uid="{D07431CF-310E-4571-972B-7626288C69D4}" cache="Slicer_Region2"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3F1A8A26-C386-4C41-8C5D-8DD0322BB080}" cache="Slicer_Year" caption="Year" rowHeight="241300"/>
  <slicer name="Region 3" xr10:uid="{F9C82CBF-F048-4F2E-8234-CC08CE66EE47}" cache="Slicer_Region1" caption="Region" rowHeight="241300"/>
  <slicer name="Category 2" xr10:uid="{727BF525-5CFC-4F47-9732-CB8573905E9B}" cache="Slicer_Category1" caption="Category" rowHeight="241300"/>
  <slicer name="Year 5" xr10:uid="{5908F31D-0DAB-4DEF-8FD0-BEC777D0C3DF}" cache="Slicer_Year2" caption="Year" rowHeight="241300"/>
  <slicer name="Year 6" xr10:uid="{0EA9B593-09AC-4722-914F-CCF834B0BE3B}" cache="Slicer_Year3" caption="Year" rowHeight="241300"/>
  <slicer name="Month 1" xr10:uid="{2CC40B96-89E8-4DCA-82FA-31110B2B473C}" cache="Slicer_Month" caption="Month" rowHeight="241300"/>
  <slicer name="Ship Mode 1" xr10:uid="{34138618-7988-489F-AC31-AD69DECA162B}" cache="Slicer_Ship_Mode" caption="Ship Mode" rowHeight="241300"/>
  <slicer name="Region 4" xr10:uid="{361736E0-F376-44E9-B31C-DB8F9A73A273}" cache="Slicer_Region2"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4697E90-1B6E-4270-9964-9674F8DC0793}" name="Table1" displayName="Table1" ref="A1:E19" totalsRowShown="0">
  <autoFilter ref="A1:E19" xr:uid="{54697E90-1B6E-4270-9964-9674F8DC0793}"/>
  <tableColumns count="5">
    <tableColumn id="1" xr3:uid="{3B121614-3047-4EB2-8361-D05F64476060}" name="Row Labels"/>
    <tableColumn id="2" xr3:uid="{271B8B3A-1F8C-49B7-ADA6-EC0ADE81E805}" name="Sum of Sales"/>
    <tableColumn id="3" xr3:uid="{383374CC-47F7-4C91-96C6-1902FF7118AF}" name="Forecast(Sum of Sales)" dataDxfId="2">
      <calculatedColumnFormula>_xlfn.FORECAST.ETS(A2,$B$2:$B$13,$A$2:$A$13,1,1)</calculatedColumnFormula>
    </tableColumn>
    <tableColumn id="4" xr3:uid="{ADD13E9E-B182-4BD1-A7C6-FF27A2E62977}" name="Lower Confidence Bound(Sum of Sales)" dataDxfId="1">
      <calculatedColumnFormula>C2-_xlfn.FORECAST.ETS.CONFINT(A2,$B$2:$B$13,$A$2:$A$13,0.95,1,1)</calculatedColumnFormula>
    </tableColumn>
    <tableColumn id="5" xr3:uid="{B0E92BB0-398F-40F7-B5F6-242C36E2931B}" name="Upper Confidence Bound(Sum of Sales)" dataDxfId="0">
      <calculatedColumnFormula>C2+_xlfn.FORECAST.ETS.CONFINT(A2,$B$2:$B$13,$A$2:$A$13,0.95,1,1)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D6EF7A-BB58-41C5-B475-F3C3A6708EAF}">
  <dimension ref="A1:R800"/>
  <sheetViews>
    <sheetView workbookViewId="0">
      <selection activeCell="R2" sqref="R2:R800"/>
    </sheetView>
  </sheetViews>
  <sheetFormatPr defaultRowHeight="14.5" x14ac:dyDescent="0.35"/>
  <cols>
    <col min="4" max="4" width="20.81640625" bestFit="1" customWidth="1"/>
    <col min="5" max="6" width="11.1796875" bestFit="1" customWidth="1"/>
    <col min="7" max="7" width="14.36328125" bestFit="1" customWidth="1"/>
    <col min="8" max="8" width="12.36328125" bestFit="1" customWidth="1"/>
    <col min="9" max="9" width="32" bestFit="1" customWidth="1"/>
    <col min="10" max="10" width="16.90625" bestFit="1" customWidth="1"/>
    <col min="11" max="11" width="11.90625" bestFit="1" customWidth="1"/>
    <col min="12" max="12" width="14.90625" bestFit="1" customWidth="1"/>
    <col min="16" max="16" width="10.7265625" customWidth="1"/>
    <col min="17" max="17" width="12.90625" customWidth="1"/>
  </cols>
  <sheetData>
    <row r="1" spans="1:18" ht="15.5" x14ac:dyDescent="0.35">
      <c r="A1" s="1" t="s">
        <v>0</v>
      </c>
      <c r="B1" s="1" t="s">
        <v>578</v>
      </c>
      <c r="C1" s="1" t="s">
        <v>575</v>
      </c>
      <c r="D1" s="1" t="s">
        <v>1</v>
      </c>
      <c r="E1" s="2" t="s">
        <v>2</v>
      </c>
      <c r="F1" s="2" t="s">
        <v>3</v>
      </c>
      <c r="G1" s="1" t="s">
        <v>4</v>
      </c>
      <c r="H1" s="1" t="s">
        <v>5</v>
      </c>
      <c r="I1" s="1" t="s">
        <v>6</v>
      </c>
      <c r="J1" s="1" t="s">
        <v>7</v>
      </c>
      <c r="K1" s="1" t="s">
        <v>8</v>
      </c>
      <c r="L1" s="1" t="s">
        <v>9</v>
      </c>
      <c r="M1" s="3" t="s">
        <v>10</v>
      </c>
      <c r="N1" s="1" t="s">
        <v>11</v>
      </c>
      <c r="O1" s="1" t="s">
        <v>12</v>
      </c>
      <c r="P1" s="4" t="s">
        <v>13</v>
      </c>
      <c r="Q1" s="1" t="s">
        <v>14</v>
      </c>
      <c r="R1" s="15" t="s">
        <v>587</v>
      </c>
    </row>
    <row r="2" spans="1:18" ht="15.5" x14ac:dyDescent="0.35">
      <c r="A2" s="5">
        <v>19</v>
      </c>
      <c r="B2" s="5">
        <f>YEAR(E2)</f>
        <v>2015</v>
      </c>
      <c r="C2" s="5">
        <f t="shared" ref="C2:C65" si="0">MONTH(E2)</f>
        <v>1</v>
      </c>
      <c r="D2" s="5" t="s">
        <v>69</v>
      </c>
      <c r="E2" s="6">
        <v>42035</v>
      </c>
      <c r="F2" s="6">
        <v>42036</v>
      </c>
      <c r="G2" s="5" t="s">
        <v>16</v>
      </c>
      <c r="H2" s="5" t="s">
        <v>25</v>
      </c>
      <c r="I2" s="5" t="s">
        <v>26</v>
      </c>
      <c r="J2" s="5" t="s">
        <v>27</v>
      </c>
      <c r="K2" s="5" t="s">
        <v>28</v>
      </c>
      <c r="L2" s="5" t="s">
        <v>21</v>
      </c>
      <c r="M2" s="7">
        <v>2565.5940000000001</v>
      </c>
      <c r="N2" s="5">
        <v>9</v>
      </c>
      <c r="O2" s="5">
        <v>0.1</v>
      </c>
      <c r="P2" s="8">
        <v>28.40399999999994</v>
      </c>
      <c r="Q2" s="5" t="s">
        <v>30</v>
      </c>
      <c r="R2">
        <f>F2-E2</f>
        <v>1</v>
      </c>
    </row>
    <row r="3" spans="1:18" ht="15.5" x14ac:dyDescent="0.35">
      <c r="A3" s="5">
        <v>682</v>
      </c>
      <c r="B3" s="5">
        <f t="shared" ref="B3:B66" si="1">YEAR(E3)</f>
        <v>2015</v>
      </c>
      <c r="C3" s="5">
        <f t="shared" si="0"/>
        <v>1</v>
      </c>
      <c r="D3" s="5" t="s">
        <v>392</v>
      </c>
      <c r="E3" s="6">
        <v>42035</v>
      </c>
      <c r="F3" s="6">
        <v>42039</v>
      </c>
      <c r="G3" s="5" t="s">
        <v>47</v>
      </c>
      <c r="H3" s="5" t="s">
        <v>25</v>
      </c>
      <c r="I3" s="5" t="s">
        <v>64</v>
      </c>
      <c r="J3" s="5" t="s">
        <v>36</v>
      </c>
      <c r="K3" s="5" t="s">
        <v>37</v>
      </c>
      <c r="L3" s="5" t="s">
        <v>21</v>
      </c>
      <c r="M3" s="7">
        <v>2102.8319999999999</v>
      </c>
      <c r="N3" s="5">
        <v>8</v>
      </c>
      <c r="O3" s="5">
        <v>0.15</v>
      </c>
      <c r="P3" s="8">
        <v>321.55199999999996</v>
      </c>
      <c r="Q3" s="5" t="s">
        <v>22</v>
      </c>
      <c r="R3">
        <f t="shared" ref="R3:R66" si="2">F3-E3</f>
        <v>4</v>
      </c>
    </row>
    <row r="4" spans="1:18" ht="15.5" x14ac:dyDescent="0.35">
      <c r="A4" s="5">
        <v>426</v>
      </c>
      <c r="B4" s="5">
        <f t="shared" si="1"/>
        <v>2015</v>
      </c>
      <c r="C4" s="5">
        <f t="shared" si="0"/>
        <v>1</v>
      </c>
      <c r="D4" s="5" t="s">
        <v>389</v>
      </c>
      <c r="E4" s="6">
        <v>42034</v>
      </c>
      <c r="F4" s="6">
        <v>42038</v>
      </c>
      <c r="G4" s="5" t="s">
        <v>47</v>
      </c>
      <c r="H4" s="5" t="s">
        <v>25</v>
      </c>
      <c r="I4" s="5" t="s">
        <v>61</v>
      </c>
      <c r="J4" s="5" t="s">
        <v>62</v>
      </c>
      <c r="K4" s="5" t="s">
        <v>28</v>
      </c>
      <c r="L4" s="5" t="s">
        <v>29</v>
      </c>
      <c r="M4" s="7">
        <v>2300.9999999999995</v>
      </c>
      <c r="N4" s="5">
        <v>5</v>
      </c>
      <c r="O4" s="5">
        <v>0</v>
      </c>
      <c r="P4" s="8">
        <v>91.95</v>
      </c>
      <c r="Q4" s="5" t="s">
        <v>22</v>
      </c>
      <c r="R4">
        <f t="shared" si="2"/>
        <v>4</v>
      </c>
    </row>
    <row r="5" spans="1:18" ht="15.5" x14ac:dyDescent="0.35">
      <c r="A5" s="5">
        <v>725</v>
      </c>
      <c r="B5" s="5">
        <f t="shared" si="1"/>
        <v>2015</v>
      </c>
      <c r="C5" s="5">
        <f t="shared" si="0"/>
        <v>1</v>
      </c>
      <c r="D5" s="5" t="s">
        <v>547</v>
      </c>
      <c r="E5" s="6">
        <v>42033</v>
      </c>
      <c r="F5" s="6">
        <v>42037</v>
      </c>
      <c r="G5" s="5" t="s">
        <v>47</v>
      </c>
      <c r="H5" s="5" t="s">
        <v>17</v>
      </c>
      <c r="I5" s="5" t="s">
        <v>26</v>
      </c>
      <c r="J5" s="5" t="s">
        <v>27</v>
      </c>
      <c r="K5" s="5" t="s">
        <v>28</v>
      </c>
      <c r="L5" s="5" t="s">
        <v>29</v>
      </c>
      <c r="M5" s="7">
        <v>1864.2149999999997</v>
      </c>
      <c r="N5" s="5">
        <v>5</v>
      </c>
      <c r="O5" s="5">
        <v>0.1</v>
      </c>
      <c r="P5" s="8">
        <v>455.56499999999994</v>
      </c>
      <c r="Q5" s="5" t="s">
        <v>22</v>
      </c>
      <c r="R5">
        <f t="shared" si="2"/>
        <v>4</v>
      </c>
    </row>
    <row r="6" spans="1:18" ht="15.5" x14ac:dyDescent="0.35">
      <c r="A6" s="5">
        <v>246</v>
      </c>
      <c r="B6" s="5">
        <f t="shared" si="1"/>
        <v>2015</v>
      </c>
      <c r="C6" s="5">
        <f t="shared" si="0"/>
        <v>1</v>
      </c>
      <c r="D6" s="5" t="s">
        <v>263</v>
      </c>
      <c r="E6" s="6">
        <v>42032</v>
      </c>
      <c r="F6" s="6">
        <v>42034</v>
      </c>
      <c r="G6" s="5" t="s">
        <v>24</v>
      </c>
      <c r="H6" s="5" t="s">
        <v>25</v>
      </c>
      <c r="I6" s="5" t="s">
        <v>264</v>
      </c>
      <c r="J6" s="5" t="s">
        <v>79</v>
      </c>
      <c r="K6" s="5" t="s">
        <v>37</v>
      </c>
      <c r="L6" s="5" t="s">
        <v>29</v>
      </c>
      <c r="M6" s="7">
        <v>2171.16</v>
      </c>
      <c r="N6" s="5">
        <v>8</v>
      </c>
      <c r="O6" s="5">
        <v>0.7</v>
      </c>
      <c r="P6" s="8">
        <v>-2750.2799999999993</v>
      </c>
      <c r="Q6" s="5" t="s">
        <v>22</v>
      </c>
      <c r="R6">
        <f t="shared" si="2"/>
        <v>2</v>
      </c>
    </row>
    <row r="7" spans="1:18" ht="15.5" x14ac:dyDescent="0.35">
      <c r="A7" s="5">
        <v>677</v>
      </c>
      <c r="B7" s="5">
        <f t="shared" si="1"/>
        <v>2015</v>
      </c>
      <c r="C7" s="5">
        <f t="shared" si="0"/>
        <v>1</v>
      </c>
      <c r="D7" s="5" t="s">
        <v>525</v>
      </c>
      <c r="E7" s="6">
        <v>42029</v>
      </c>
      <c r="F7" s="6">
        <v>42033</v>
      </c>
      <c r="G7" s="5" t="s">
        <v>47</v>
      </c>
      <c r="H7" s="5" t="s">
        <v>17</v>
      </c>
      <c r="I7" s="5" t="s">
        <v>91</v>
      </c>
      <c r="J7" s="5" t="s">
        <v>52</v>
      </c>
      <c r="K7" s="5" t="s">
        <v>28</v>
      </c>
      <c r="L7" s="5" t="s">
        <v>29</v>
      </c>
      <c r="M7" s="7">
        <v>2485.6199999999994</v>
      </c>
      <c r="N7" s="5">
        <v>6</v>
      </c>
      <c r="O7" s="5">
        <v>0</v>
      </c>
      <c r="P7" s="8">
        <v>795.24</v>
      </c>
      <c r="Q7" s="5" t="s">
        <v>32</v>
      </c>
      <c r="R7">
        <f t="shared" si="2"/>
        <v>4</v>
      </c>
    </row>
    <row r="8" spans="1:18" ht="15.5" x14ac:dyDescent="0.35">
      <c r="A8" s="5">
        <v>750</v>
      </c>
      <c r="B8" s="5">
        <f t="shared" si="1"/>
        <v>2015</v>
      </c>
      <c r="C8" s="5">
        <f t="shared" si="0"/>
        <v>1</v>
      </c>
      <c r="D8" s="5" t="s">
        <v>402</v>
      </c>
      <c r="E8" s="6">
        <v>42024</v>
      </c>
      <c r="F8" s="6">
        <v>42029</v>
      </c>
      <c r="G8" s="5" t="s">
        <v>24</v>
      </c>
      <c r="H8" s="5" t="s">
        <v>17</v>
      </c>
      <c r="I8" s="5" t="s">
        <v>117</v>
      </c>
      <c r="J8" s="5" t="s">
        <v>72</v>
      </c>
      <c r="K8" s="5" t="s">
        <v>42</v>
      </c>
      <c r="L8" s="5" t="s">
        <v>29</v>
      </c>
      <c r="M8" s="7">
        <v>1854.7199999999998</v>
      </c>
      <c r="N8" s="5">
        <v>4</v>
      </c>
      <c r="O8" s="5">
        <v>0</v>
      </c>
      <c r="P8" s="8">
        <v>778.92</v>
      </c>
      <c r="Q8" s="5" t="s">
        <v>32</v>
      </c>
      <c r="R8">
        <f t="shared" si="2"/>
        <v>5</v>
      </c>
    </row>
    <row r="9" spans="1:18" ht="15.5" x14ac:dyDescent="0.35">
      <c r="A9" s="5">
        <v>65</v>
      </c>
      <c r="B9" s="5">
        <f t="shared" si="1"/>
        <v>2015</v>
      </c>
      <c r="C9" s="5">
        <f t="shared" si="0"/>
        <v>1</v>
      </c>
      <c r="D9" s="5" t="s">
        <v>125</v>
      </c>
      <c r="E9" s="6">
        <v>42022</v>
      </c>
      <c r="F9" s="6">
        <v>42027</v>
      </c>
      <c r="G9" s="5" t="s">
        <v>47</v>
      </c>
      <c r="H9" s="5" t="s">
        <v>17</v>
      </c>
      <c r="I9" s="5" t="s">
        <v>61</v>
      </c>
      <c r="J9" s="5" t="s">
        <v>62</v>
      </c>
      <c r="K9" s="5" t="s">
        <v>28</v>
      </c>
      <c r="L9" s="5" t="s">
        <v>29</v>
      </c>
      <c r="M9" s="7">
        <v>5048.9999999999991</v>
      </c>
      <c r="N9" s="5">
        <v>11</v>
      </c>
      <c r="O9" s="5">
        <v>0</v>
      </c>
      <c r="P9" s="8">
        <v>656.37</v>
      </c>
      <c r="Q9" s="5" t="s">
        <v>22</v>
      </c>
      <c r="R9">
        <f t="shared" si="2"/>
        <v>5</v>
      </c>
    </row>
    <row r="10" spans="1:18" ht="15.5" x14ac:dyDescent="0.35">
      <c r="A10" s="5">
        <v>39</v>
      </c>
      <c r="B10" s="5">
        <f t="shared" si="1"/>
        <v>2015</v>
      </c>
      <c r="C10" s="5">
        <f t="shared" si="0"/>
        <v>1</v>
      </c>
      <c r="D10" s="5" t="s">
        <v>99</v>
      </c>
      <c r="E10" s="6">
        <v>42018</v>
      </c>
      <c r="F10" s="6">
        <v>42022</v>
      </c>
      <c r="G10" s="5" t="s">
        <v>47</v>
      </c>
      <c r="H10" s="5" t="s">
        <v>17</v>
      </c>
      <c r="I10" s="5" t="s">
        <v>78</v>
      </c>
      <c r="J10" s="5" t="s">
        <v>79</v>
      </c>
      <c r="K10" s="5" t="s">
        <v>37</v>
      </c>
      <c r="L10" s="5" t="s">
        <v>21</v>
      </c>
      <c r="M10" s="7">
        <v>4141.0200000000004</v>
      </c>
      <c r="N10" s="5">
        <v>13</v>
      </c>
      <c r="O10" s="5">
        <v>0</v>
      </c>
      <c r="P10" s="8">
        <v>1697.67</v>
      </c>
      <c r="Q10" s="5" t="s">
        <v>22</v>
      </c>
      <c r="R10">
        <f t="shared" si="2"/>
        <v>4</v>
      </c>
    </row>
    <row r="11" spans="1:18" ht="15.5" x14ac:dyDescent="0.35">
      <c r="A11" s="5">
        <v>324</v>
      </c>
      <c r="B11" s="5">
        <f t="shared" si="1"/>
        <v>2015</v>
      </c>
      <c r="C11" s="5">
        <f t="shared" si="0"/>
        <v>1</v>
      </c>
      <c r="D11" s="5" t="s">
        <v>327</v>
      </c>
      <c r="E11" s="6">
        <v>42018</v>
      </c>
      <c r="F11" s="6">
        <v>42020</v>
      </c>
      <c r="G11" s="5" t="s">
        <v>16</v>
      </c>
      <c r="H11" s="5" t="s">
        <v>17</v>
      </c>
      <c r="I11" s="5" t="s">
        <v>67</v>
      </c>
      <c r="J11" s="5" t="s">
        <v>68</v>
      </c>
      <c r="K11" s="5" t="s">
        <v>37</v>
      </c>
      <c r="L11" s="5" t="s">
        <v>21</v>
      </c>
      <c r="M11" s="7">
        <v>2847.36</v>
      </c>
      <c r="N11" s="5">
        <v>8</v>
      </c>
      <c r="O11" s="5">
        <v>0</v>
      </c>
      <c r="P11" s="8">
        <v>711.84</v>
      </c>
      <c r="Q11" s="5" t="s">
        <v>22</v>
      </c>
      <c r="R11">
        <f t="shared" si="2"/>
        <v>2</v>
      </c>
    </row>
    <row r="12" spans="1:18" ht="15.5" x14ac:dyDescent="0.35">
      <c r="A12" s="5">
        <v>626</v>
      </c>
      <c r="B12" s="5">
        <f t="shared" si="1"/>
        <v>2015</v>
      </c>
      <c r="C12" s="5">
        <f t="shared" si="0"/>
        <v>1</v>
      </c>
      <c r="D12" s="5" t="s">
        <v>468</v>
      </c>
      <c r="E12" s="6">
        <v>42012</v>
      </c>
      <c r="F12" s="6">
        <v>42017</v>
      </c>
      <c r="G12" s="5" t="s">
        <v>47</v>
      </c>
      <c r="H12" s="5" t="s">
        <v>34</v>
      </c>
      <c r="I12" s="5" t="s">
        <v>57</v>
      </c>
      <c r="J12" s="5" t="s">
        <v>58</v>
      </c>
      <c r="K12" s="5" t="s">
        <v>59</v>
      </c>
      <c r="L12" s="5" t="s">
        <v>21</v>
      </c>
      <c r="M12" s="7">
        <v>3393.12</v>
      </c>
      <c r="N12" s="5">
        <v>8</v>
      </c>
      <c r="O12" s="5">
        <v>0</v>
      </c>
      <c r="P12" s="8">
        <v>101.76</v>
      </c>
      <c r="Q12" s="5" t="s">
        <v>32</v>
      </c>
      <c r="R12">
        <f t="shared" si="2"/>
        <v>5</v>
      </c>
    </row>
    <row r="13" spans="1:18" ht="15.5" x14ac:dyDescent="0.35">
      <c r="A13" s="5">
        <v>66</v>
      </c>
      <c r="B13" s="5">
        <f t="shared" si="1"/>
        <v>2015</v>
      </c>
      <c r="C13" s="5">
        <f t="shared" si="0"/>
        <v>1</v>
      </c>
      <c r="D13" s="5" t="s">
        <v>126</v>
      </c>
      <c r="E13" s="6">
        <v>42007</v>
      </c>
      <c r="F13" s="6">
        <v>42009</v>
      </c>
      <c r="G13" s="5" t="s">
        <v>16</v>
      </c>
      <c r="H13" s="5" t="s">
        <v>25</v>
      </c>
      <c r="I13" s="5" t="s">
        <v>18</v>
      </c>
      <c r="J13" s="5" t="s">
        <v>108</v>
      </c>
      <c r="K13" s="5" t="s">
        <v>20</v>
      </c>
      <c r="L13" s="5" t="s">
        <v>21</v>
      </c>
      <c r="M13" s="7">
        <v>695.7</v>
      </c>
      <c r="N13" s="5">
        <v>2</v>
      </c>
      <c r="O13" s="5">
        <v>0.5</v>
      </c>
      <c r="P13" s="8">
        <v>-27.827999999999975</v>
      </c>
      <c r="Q13" s="5" t="s">
        <v>22</v>
      </c>
      <c r="R13">
        <f t="shared" si="2"/>
        <v>2</v>
      </c>
    </row>
    <row r="14" spans="1:18" ht="15.5" x14ac:dyDescent="0.35">
      <c r="A14" s="5">
        <v>94</v>
      </c>
      <c r="B14" s="5">
        <f t="shared" si="1"/>
        <v>2015</v>
      </c>
      <c r="C14" s="5">
        <f t="shared" si="0"/>
        <v>1</v>
      </c>
      <c r="D14" s="5" t="s">
        <v>126</v>
      </c>
      <c r="E14" s="6">
        <v>42007</v>
      </c>
      <c r="F14" s="6">
        <v>42009</v>
      </c>
      <c r="G14" s="5" t="s">
        <v>16</v>
      </c>
      <c r="H14" s="5" t="s">
        <v>25</v>
      </c>
      <c r="I14" s="5" t="s">
        <v>18</v>
      </c>
      <c r="J14" s="5" t="s">
        <v>108</v>
      </c>
      <c r="K14" s="5" t="s">
        <v>20</v>
      </c>
      <c r="L14" s="5" t="s">
        <v>49</v>
      </c>
      <c r="M14" s="7">
        <v>28.854000000000006</v>
      </c>
      <c r="N14" s="5">
        <v>6</v>
      </c>
      <c r="O14" s="5">
        <v>0.7</v>
      </c>
      <c r="P14" s="8">
        <v>-21.159599999999998</v>
      </c>
      <c r="Q14" s="5" t="s">
        <v>22</v>
      </c>
      <c r="R14">
        <f t="shared" si="2"/>
        <v>2</v>
      </c>
    </row>
    <row r="15" spans="1:18" ht="15.5" x14ac:dyDescent="0.35">
      <c r="A15" s="5">
        <v>118</v>
      </c>
      <c r="B15" s="5">
        <f t="shared" si="1"/>
        <v>2015</v>
      </c>
      <c r="C15" s="5">
        <f t="shared" si="0"/>
        <v>1</v>
      </c>
      <c r="D15" s="5" t="s">
        <v>126</v>
      </c>
      <c r="E15" s="6">
        <v>42007</v>
      </c>
      <c r="F15" s="6">
        <v>42009</v>
      </c>
      <c r="G15" s="5" t="s">
        <v>16</v>
      </c>
      <c r="H15" s="5" t="s">
        <v>25</v>
      </c>
      <c r="I15" s="5" t="s">
        <v>18</v>
      </c>
      <c r="J15" s="5" t="s">
        <v>108</v>
      </c>
      <c r="K15" s="5" t="s">
        <v>20</v>
      </c>
      <c r="L15" s="5" t="s">
        <v>49</v>
      </c>
      <c r="M15" s="7">
        <v>15.66</v>
      </c>
      <c r="N15" s="5">
        <v>5</v>
      </c>
      <c r="O15" s="5">
        <v>0.7</v>
      </c>
      <c r="P15" s="8">
        <v>-12.527999999999995</v>
      </c>
      <c r="Q15" s="5" t="s">
        <v>22</v>
      </c>
      <c r="R15">
        <f t="shared" si="2"/>
        <v>2</v>
      </c>
    </row>
    <row r="16" spans="1:18" ht="15.5" x14ac:dyDescent="0.35">
      <c r="A16" s="5">
        <v>571</v>
      </c>
      <c r="B16" s="5">
        <f t="shared" si="1"/>
        <v>2015</v>
      </c>
      <c r="C16" s="5">
        <f t="shared" si="0"/>
        <v>1</v>
      </c>
      <c r="D16" s="5" t="s">
        <v>475</v>
      </c>
      <c r="E16" s="6">
        <v>42007</v>
      </c>
      <c r="F16" s="6">
        <v>42008</v>
      </c>
      <c r="G16" s="5" t="s">
        <v>39</v>
      </c>
      <c r="H16" s="5" t="s">
        <v>17</v>
      </c>
      <c r="I16" s="5" t="s">
        <v>128</v>
      </c>
      <c r="J16" s="5" t="s">
        <v>68</v>
      </c>
      <c r="K16" s="5" t="s">
        <v>37</v>
      </c>
      <c r="L16" s="5" t="s">
        <v>21</v>
      </c>
      <c r="M16" s="7">
        <v>2097.1200000000003</v>
      </c>
      <c r="N16" s="5">
        <v>8</v>
      </c>
      <c r="O16" s="5">
        <v>0</v>
      </c>
      <c r="P16" s="8">
        <v>188.64000000000001</v>
      </c>
      <c r="Q16" s="5" t="s">
        <v>22</v>
      </c>
      <c r="R16">
        <f t="shared" si="2"/>
        <v>1</v>
      </c>
    </row>
    <row r="17" spans="1:18" ht="15.5" x14ac:dyDescent="0.35">
      <c r="A17" s="5">
        <v>693</v>
      </c>
      <c r="B17" s="5">
        <f t="shared" si="1"/>
        <v>2014</v>
      </c>
      <c r="C17" s="5">
        <f t="shared" si="0"/>
        <v>1</v>
      </c>
      <c r="D17" s="5" t="s">
        <v>138</v>
      </c>
      <c r="E17" s="6">
        <v>41670</v>
      </c>
      <c r="F17" s="6">
        <v>41672</v>
      </c>
      <c r="G17" s="5" t="s">
        <v>24</v>
      </c>
      <c r="H17" s="5" t="s">
        <v>17</v>
      </c>
      <c r="I17" s="5" t="s">
        <v>18</v>
      </c>
      <c r="J17" s="5" t="s">
        <v>19</v>
      </c>
      <c r="K17" s="5" t="s">
        <v>20</v>
      </c>
      <c r="L17" s="5" t="s">
        <v>49</v>
      </c>
      <c r="M17" s="7">
        <v>15.552000000000003</v>
      </c>
      <c r="N17" s="5">
        <v>3</v>
      </c>
      <c r="O17" s="5">
        <v>0.2</v>
      </c>
      <c r="P17" s="8">
        <v>5.4432</v>
      </c>
      <c r="Q17" s="5" t="s">
        <v>30</v>
      </c>
      <c r="R17">
        <f t="shared" si="2"/>
        <v>2</v>
      </c>
    </row>
    <row r="18" spans="1:18" ht="15.5" x14ac:dyDescent="0.35">
      <c r="A18" s="5">
        <v>85</v>
      </c>
      <c r="B18" s="5">
        <f t="shared" si="1"/>
        <v>2014</v>
      </c>
      <c r="C18" s="5">
        <f t="shared" si="0"/>
        <v>1</v>
      </c>
      <c r="D18" s="5" t="s">
        <v>101</v>
      </c>
      <c r="E18" s="6">
        <v>41668</v>
      </c>
      <c r="F18" s="6">
        <v>41675</v>
      </c>
      <c r="G18" s="5" t="s">
        <v>47</v>
      </c>
      <c r="H18" s="5" t="s">
        <v>17</v>
      </c>
      <c r="I18" s="5" t="s">
        <v>35</v>
      </c>
      <c r="J18" s="5" t="s">
        <v>36</v>
      </c>
      <c r="K18" s="5" t="s">
        <v>37</v>
      </c>
      <c r="L18" s="5" t="s">
        <v>21</v>
      </c>
      <c r="M18" s="7">
        <v>3219.9</v>
      </c>
      <c r="N18" s="5">
        <v>5</v>
      </c>
      <c r="O18" s="5">
        <v>0</v>
      </c>
      <c r="P18" s="8">
        <v>965.85000000000014</v>
      </c>
      <c r="Q18" s="5" t="s">
        <v>65</v>
      </c>
      <c r="R18">
        <f t="shared" si="2"/>
        <v>7</v>
      </c>
    </row>
    <row r="19" spans="1:18" ht="15.5" x14ac:dyDescent="0.35">
      <c r="A19" s="5">
        <v>548</v>
      </c>
      <c r="B19" s="5">
        <f t="shared" si="1"/>
        <v>2014</v>
      </c>
      <c r="C19" s="5">
        <f t="shared" si="0"/>
        <v>1</v>
      </c>
      <c r="D19" s="5" t="s">
        <v>213</v>
      </c>
      <c r="E19" s="6">
        <v>41668</v>
      </c>
      <c r="F19" s="6">
        <v>41670</v>
      </c>
      <c r="G19" s="5" t="s">
        <v>24</v>
      </c>
      <c r="H19" s="5" t="s">
        <v>17</v>
      </c>
      <c r="I19" s="5" t="s">
        <v>128</v>
      </c>
      <c r="J19" s="5" t="s">
        <v>68</v>
      </c>
      <c r="K19" s="5" t="s">
        <v>37</v>
      </c>
      <c r="L19" s="5" t="s">
        <v>49</v>
      </c>
      <c r="M19" s="7">
        <v>1271.4569999999999</v>
      </c>
      <c r="N19" s="5">
        <v>11</v>
      </c>
      <c r="O19" s="5">
        <v>0.1</v>
      </c>
      <c r="P19" s="8">
        <v>-127.41299999999997</v>
      </c>
      <c r="Q19" s="5" t="s">
        <v>22</v>
      </c>
      <c r="R19">
        <f t="shared" si="2"/>
        <v>2</v>
      </c>
    </row>
    <row r="20" spans="1:18" ht="15.5" x14ac:dyDescent="0.35">
      <c r="A20" s="5">
        <v>4</v>
      </c>
      <c r="B20" s="5">
        <f t="shared" si="1"/>
        <v>2014</v>
      </c>
      <c r="C20" s="5">
        <f t="shared" si="0"/>
        <v>1</v>
      </c>
      <c r="D20" s="5" t="s">
        <v>33</v>
      </c>
      <c r="E20" s="6">
        <v>41667</v>
      </c>
      <c r="F20" s="6">
        <v>41669</v>
      </c>
      <c r="G20" s="5" t="s">
        <v>16</v>
      </c>
      <c r="H20" s="5" t="s">
        <v>34</v>
      </c>
      <c r="I20" s="5" t="s">
        <v>35</v>
      </c>
      <c r="J20" s="5" t="s">
        <v>36</v>
      </c>
      <c r="K20" s="5" t="s">
        <v>37</v>
      </c>
      <c r="L20" s="5" t="s">
        <v>21</v>
      </c>
      <c r="M20" s="7">
        <v>2892.5099999999998</v>
      </c>
      <c r="N20" s="5">
        <v>5</v>
      </c>
      <c r="O20" s="5">
        <v>0.1</v>
      </c>
      <c r="P20" s="8">
        <v>-96.540000000000049</v>
      </c>
      <c r="Q20" s="5" t="s">
        <v>32</v>
      </c>
      <c r="R20">
        <f t="shared" si="2"/>
        <v>2</v>
      </c>
    </row>
    <row r="21" spans="1:18" ht="15.5" x14ac:dyDescent="0.35">
      <c r="A21" s="5">
        <v>95</v>
      </c>
      <c r="B21" s="5">
        <f t="shared" si="1"/>
        <v>2014</v>
      </c>
      <c r="C21" s="5">
        <f t="shared" si="0"/>
        <v>1</v>
      </c>
      <c r="D21" s="5" t="s">
        <v>151</v>
      </c>
      <c r="E21" s="6">
        <v>41667</v>
      </c>
      <c r="F21" s="6">
        <v>41669</v>
      </c>
      <c r="G21" s="5" t="s">
        <v>16</v>
      </c>
      <c r="H21" s="5" t="s">
        <v>25</v>
      </c>
      <c r="I21" s="5" t="s">
        <v>152</v>
      </c>
      <c r="J21" s="5" t="s">
        <v>103</v>
      </c>
      <c r="K21" s="5" t="s">
        <v>28</v>
      </c>
      <c r="L21" s="5" t="s">
        <v>29</v>
      </c>
      <c r="M21" s="7">
        <v>2465.8199999999997</v>
      </c>
      <c r="N21" s="5">
        <v>7</v>
      </c>
      <c r="O21" s="5">
        <v>0.25</v>
      </c>
      <c r="P21" s="8">
        <v>197.19000000000005</v>
      </c>
      <c r="Q21" s="5" t="s">
        <v>22</v>
      </c>
      <c r="R21">
        <f t="shared" si="2"/>
        <v>2</v>
      </c>
    </row>
    <row r="22" spans="1:18" ht="15.5" x14ac:dyDescent="0.35">
      <c r="A22" s="5">
        <v>137</v>
      </c>
      <c r="B22" s="5">
        <f t="shared" si="1"/>
        <v>2014</v>
      </c>
      <c r="C22" s="5">
        <f t="shared" si="0"/>
        <v>1</v>
      </c>
      <c r="D22" s="5" t="s">
        <v>184</v>
      </c>
      <c r="E22" s="6">
        <v>41667</v>
      </c>
      <c r="F22" s="6">
        <v>41669</v>
      </c>
      <c r="G22" s="5" t="s">
        <v>16</v>
      </c>
      <c r="H22" s="5" t="s">
        <v>34</v>
      </c>
      <c r="I22" s="5" t="s">
        <v>81</v>
      </c>
      <c r="J22" s="5" t="s">
        <v>82</v>
      </c>
      <c r="K22" s="5" t="s">
        <v>59</v>
      </c>
      <c r="L22" s="5" t="s">
        <v>49</v>
      </c>
      <c r="M22" s="7">
        <v>2455.8799999999997</v>
      </c>
      <c r="N22" s="5">
        <v>7</v>
      </c>
      <c r="O22" s="5">
        <v>0</v>
      </c>
      <c r="P22" s="8">
        <v>785.81999999999994</v>
      </c>
      <c r="Q22" s="5" t="s">
        <v>32</v>
      </c>
      <c r="R22">
        <f t="shared" si="2"/>
        <v>2</v>
      </c>
    </row>
    <row r="23" spans="1:18" ht="15.5" x14ac:dyDescent="0.35">
      <c r="A23" s="5">
        <v>242</v>
      </c>
      <c r="B23" s="5">
        <f t="shared" si="1"/>
        <v>2014</v>
      </c>
      <c r="C23" s="5">
        <f t="shared" si="0"/>
        <v>1</v>
      </c>
      <c r="D23" s="5" t="s">
        <v>249</v>
      </c>
      <c r="E23" s="6">
        <v>41662</v>
      </c>
      <c r="F23" s="6">
        <v>41666</v>
      </c>
      <c r="G23" s="5" t="s">
        <v>47</v>
      </c>
      <c r="H23" s="5" t="s">
        <v>17</v>
      </c>
      <c r="I23" s="5" t="s">
        <v>259</v>
      </c>
      <c r="J23" s="5" t="s">
        <v>55</v>
      </c>
      <c r="K23" s="5" t="s">
        <v>28</v>
      </c>
      <c r="L23" s="5" t="s">
        <v>29</v>
      </c>
      <c r="M23" s="7">
        <v>2058</v>
      </c>
      <c r="N23" s="5">
        <v>4</v>
      </c>
      <c r="O23" s="5">
        <v>0</v>
      </c>
      <c r="P23" s="8">
        <v>946.68000000000006</v>
      </c>
      <c r="Q23" s="5" t="s">
        <v>22</v>
      </c>
      <c r="R23">
        <f t="shared" si="2"/>
        <v>4</v>
      </c>
    </row>
    <row r="24" spans="1:18" ht="15.5" x14ac:dyDescent="0.35">
      <c r="A24" s="5">
        <v>193</v>
      </c>
      <c r="B24" s="5">
        <f t="shared" si="1"/>
        <v>2014</v>
      </c>
      <c r="C24" s="5">
        <f t="shared" si="0"/>
        <v>1</v>
      </c>
      <c r="D24" s="5" t="s">
        <v>224</v>
      </c>
      <c r="E24" s="6">
        <v>41660</v>
      </c>
      <c r="F24" s="6">
        <v>41663</v>
      </c>
      <c r="G24" s="5" t="s">
        <v>24</v>
      </c>
      <c r="H24" s="5" t="s">
        <v>17</v>
      </c>
      <c r="I24" s="5" t="s">
        <v>78</v>
      </c>
      <c r="J24" s="5" t="s">
        <v>79</v>
      </c>
      <c r="K24" s="5" t="s">
        <v>37</v>
      </c>
      <c r="L24" s="5" t="s">
        <v>29</v>
      </c>
      <c r="M24" s="7">
        <v>5451.2999999999993</v>
      </c>
      <c r="N24" s="5">
        <v>6</v>
      </c>
      <c r="O24" s="5">
        <v>0</v>
      </c>
      <c r="P24" s="8">
        <v>2071.44</v>
      </c>
      <c r="Q24" s="5" t="s">
        <v>32</v>
      </c>
      <c r="R24">
        <f t="shared" si="2"/>
        <v>3</v>
      </c>
    </row>
    <row r="25" spans="1:18" ht="15.5" x14ac:dyDescent="0.35">
      <c r="A25" s="5">
        <v>715</v>
      </c>
      <c r="B25" s="5">
        <f t="shared" si="1"/>
        <v>2014</v>
      </c>
      <c r="C25" s="5">
        <f t="shared" si="0"/>
        <v>1</v>
      </c>
      <c r="D25" s="5" t="s">
        <v>544</v>
      </c>
      <c r="E25" s="6">
        <v>41660</v>
      </c>
      <c r="F25" s="6">
        <v>41660</v>
      </c>
      <c r="G25" s="5" t="s">
        <v>39</v>
      </c>
      <c r="H25" s="5" t="s">
        <v>17</v>
      </c>
      <c r="I25" s="5" t="s">
        <v>239</v>
      </c>
      <c r="J25" s="5" t="s">
        <v>239</v>
      </c>
      <c r="K25" s="5" t="s">
        <v>20</v>
      </c>
      <c r="L25" s="5" t="s">
        <v>49</v>
      </c>
      <c r="M25" s="7">
        <v>410.87999999999994</v>
      </c>
      <c r="N25" s="5">
        <v>8</v>
      </c>
      <c r="O25" s="5">
        <v>0</v>
      </c>
      <c r="P25" s="8">
        <v>78</v>
      </c>
      <c r="Q25" s="5" t="s">
        <v>22</v>
      </c>
      <c r="R25">
        <f t="shared" si="2"/>
        <v>0</v>
      </c>
    </row>
    <row r="26" spans="1:18" ht="15.5" x14ac:dyDescent="0.35">
      <c r="A26" s="5">
        <v>630</v>
      </c>
      <c r="B26" s="5">
        <f t="shared" si="1"/>
        <v>2014</v>
      </c>
      <c r="C26" s="5">
        <f t="shared" si="0"/>
        <v>1</v>
      </c>
      <c r="D26" s="5" t="s">
        <v>231</v>
      </c>
      <c r="E26" s="6">
        <v>41654</v>
      </c>
      <c r="F26" s="6">
        <v>41660</v>
      </c>
      <c r="G26" s="5" t="s">
        <v>47</v>
      </c>
      <c r="H26" s="5" t="s">
        <v>34</v>
      </c>
      <c r="I26" s="5" t="s">
        <v>152</v>
      </c>
      <c r="J26" s="5" t="s">
        <v>103</v>
      </c>
      <c r="K26" s="5" t="s">
        <v>28</v>
      </c>
      <c r="L26" s="5" t="s">
        <v>49</v>
      </c>
      <c r="M26" s="7">
        <v>3386.8589999999999</v>
      </c>
      <c r="N26" s="5">
        <v>7</v>
      </c>
      <c r="O26" s="5">
        <v>0.15000000000000002</v>
      </c>
      <c r="P26" s="8">
        <v>-597.68100000000004</v>
      </c>
      <c r="Q26" s="5" t="s">
        <v>65</v>
      </c>
      <c r="R26">
        <f t="shared" si="2"/>
        <v>6</v>
      </c>
    </row>
    <row r="27" spans="1:18" ht="15.5" x14ac:dyDescent="0.35">
      <c r="A27" s="5">
        <v>162</v>
      </c>
      <c r="B27" s="5">
        <f t="shared" si="1"/>
        <v>2014</v>
      </c>
      <c r="C27" s="5">
        <f t="shared" si="0"/>
        <v>1</v>
      </c>
      <c r="D27" s="5" t="s">
        <v>200</v>
      </c>
      <c r="E27" s="6">
        <v>41651</v>
      </c>
      <c r="F27" s="6">
        <v>41654</v>
      </c>
      <c r="G27" s="5" t="s">
        <v>16</v>
      </c>
      <c r="H27" s="5" t="s">
        <v>25</v>
      </c>
      <c r="I27" s="5" t="s">
        <v>128</v>
      </c>
      <c r="J27" s="5" t="s">
        <v>68</v>
      </c>
      <c r="K27" s="5" t="s">
        <v>37</v>
      </c>
      <c r="L27" s="5" t="s">
        <v>49</v>
      </c>
      <c r="M27" s="7">
        <v>3801.63</v>
      </c>
      <c r="N27" s="5">
        <v>7</v>
      </c>
      <c r="O27" s="5">
        <v>0</v>
      </c>
      <c r="P27" s="8">
        <v>1444.5900000000001</v>
      </c>
      <c r="Q27" s="5" t="s">
        <v>32</v>
      </c>
      <c r="R27">
        <f t="shared" si="2"/>
        <v>3</v>
      </c>
    </row>
    <row r="28" spans="1:18" ht="15.5" x14ac:dyDescent="0.35">
      <c r="A28" s="5">
        <v>680</v>
      </c>
      <c r="B28" s="5">
        <f t="shared" si="1"/>
        <v>2014</v>
      </c>
      <c r="C28" s="5">
        <f t="shared" si="0"/>
        <v>1</v>
      </c>
      <c r="D28" s="5" t="s">
        <v>527</v>
      </c>
      <c r="E28" s="6">
        <v>41647</v>
      </c>
      <c r="F28" s="6">
        <v>41650</v>
      </c>
      <c r="G28" s="5" t="s">
        <v>24</v>
      </c>
      <c r="H28" s="5" t="s">
        <v>17</v>
      </c>
      <c r="I28" s="5" t="s">
        <v>81</v>
      </c>
      <c r="J28" s="5" t="s">
        <v>82</v>
      </c>
      <c r="K28" s="5" t="s">
        <v>59</v>
      </c>
      <c r="L28" s="5" t="s">
        <v>29</v>
      </c>
      <c r="M28" s="7">
        <v>751.48799999999994</v>
      </c>
      <c r="N28" s="5">
        <v>3</v>
      </c>
      <c r="O28" s="5">
        <v>0.2</v>
      </c>
      <c r="P28" s="8">
        <v>-112.752</v>
      </c>
      <c r="Q28" s="5" t="s">
        <v>30</v>
      </c>
      <c r="R28">
        <f t="shared" si="2"/>
        <v>3</v>
      </c>
    </row>
    <row r="29" spans="1:18" ht="15.5" x14ac:dyDescent="0.35">
      <c r="A29" s="5">
        <v>364</v>
      </c>
      <c r="B29" s="5">
        <f t="shared" si="1"/>
        <v>2014</v>
      </c>
      <c r="C29" s="5">
        <f t="shared" si="0"/>
        <v>1</v>
      </c>
      <c r="D29" s="5" t="s">
        <v>348</v>
      </c>
      <c r="E29" s="6">
        <v>41646</v>
      </c>
      <c r="F29" s="6">
        <v>41652</v>
      </c>
      <c r="G29" s="5" t="s">
        <v>47</v>
      </c>
      <c r="H29" s="5" t="s">
        <v>17</v>
      </c>
      <c r="I29" s="5" t="s">
        <v>26</v>
      </c>
      <c r="J29" s="5" t="s">
        <v>27</v>
      </c>
      <c r="K29" s="5" t="s">
        <v>28</v>
      </c>
      <c r="L29" s="5" t="s">
        <v>29</v>
      </c>
      <c r="M29" s="7">
        <v>2993.0249999999996</v>
      </c>
      <c r="N29" s="5">
        <v>5</v>
      </c>
      <c r="O29" s="5">
        <v>0.3</v>
      </c>
      <c r="P29" s="8">
        <v>726.82499999999982</v>
      </c>
      <c r="Q29" s="5" t="s">
        <v>32</v>
      </c>
      <c r="R29">
        <f t="shared" si="2"/>
        <v>6</v>
      </c>
    </row>
    <row r="30" spans="1:18" ht="15.5" x14ac:dyDescent="0.35">
      <c r="A30" s="5">
        <v>640</v>
      </c>
      <c r="B30" s="5">
        <f t="shared" si="1"/>
        <v>2014</v>
      </c>
      <c r="C30" s="5">
        <f t="shared" si="0"/>
        <v>1</v>
      </c>
      <c r="D30" s="5" t="s">
        <v>512</v>
      </c>
      <c r="E30" s="6">
        <v>41644</v>
      </c>
      <c r="F30" s="6">
        <v>41649</v>
      </c>
      <c r="G30" s="5" t="s">
        <v>47</v>
      </c>
      <c r="H30" s="5" t="s">
        <v>17</v>
      </c>
      <c r="I30" s="5" t="s">
        <v>64</v>
      </c>
      <c r="J30" s="5" t="s">
        <v>36</v>
      </c>
      <c r="K30" s="5" t="s">
        <v>37</v>
      </c>
      <c r="L30" s="5" t="s">
        <v>29</v>
      </c>
      <c r="M30" s="7">
        <v>2756.9430000000002</v>
      </c>
      <c r="N30" s="5">
        <v>7</v>
      </c>
      <c r="O30" s="5">
        <v>0.1</v>
      </c>
      <c r="P30" s="8">
        <v>1163.8830000000003</v>
      </c>
      <c r="Q30" s="5" t="s">
        <v>32</v>
      </c>
      <c r="R30">
        <f t="shared" si="2"/>
        <v>5</v>
      </c>
    </row>
    <row r="31" spans="1:18" ht="15.5" x14ac:dyDescent="0.35">
      <c r="A31" s="5">
        <v>681</v>
      </c>
      <c r="B31" s="5">
        <f t="shared" si="1"/>
        <v>2014</v>
      </c>
      <c r="C31" s="5">
        <f t="shared" si="0"/>
        <v>1</v>
      </c>
      <c r="D31" s="5" t="s">
        <v>201</v>
      </c>
      <c r="E31" s="6">
        <v>41643</v>
      </c>
      <c r="F31" s="6">
        <v>41649</v>
      </c>
      <c r="G31" s="5" t="s">
        <v>47</v>
      </c>
      <c r="H31" s="5" t="s">
        <v>17</v>
      </c>
      <c r="I31" s="5" t="s">
        <v>197</v>
      </c>
      <c r="J31" s="5" t="s">
        <v>82</v>
      </c>
      <c r="K31" s="5" t="s">
        <v>59</v>
      </c>
      <c r="L31" s="5" t="s">
        <v>21</v>
      </c>
      <c r="M31" s="7">
        <v>2120.8000000000002</v>
      </c>
      <c r="N31" s="5">
        <v>5</v>
      </c>
      <c r="O31" s="5">
        <v>0</v>
      </c>
      <c r="P31" s="8">
        <v>275.7</v>
      </c>
      <c r="Q31" s="5" t="s">
        <v>32</v>
      </c>
      <c r="R31">
        <f t="shared" si="2"/>
        <v>6</v>
      </c>
    </row>
    <row r="32" spans="1:18" ht="15.5" x14ac:dyDescent="0.35">
      <c r="A32" s="5">
        <v>171</v>
      </c>
      <c r="B32" s="5">
        <f t="shared" si="1"/>
        <v>2014</v>
      </c>
      <c r="C32" s="5">
        <f t="shared" si="0"/>
        <v>1</v>
      </c>
      <c r="D32" s="5" t="s">
        <v>207</v>
      </c>
      <c r="E32" s="6">
        <v>41641</v>
      </c>
      <c r="F32" s="6">
        <v>41642</v>
      </c>
      <c r="G32" s="5" t="s">
        <v>16</v>
      </c>
      <c r="H32" s="5" t="s">
        <v>17</v>
      </c>
      <c r="I32" s="5" t="s">
        <v>26</v>
      </c>
      <c r="J32" s="5" t="s">
        <v>27</v>
      </c>
      <c r="K32" s="5" t="s">
        <v>28</v>
      </c>
      <c r="L32" s="5" t="s">
        <v>29</v>
      </c>
      <c r="M32" s="7">
        <v>1637.0100000000002</v>
      </c>
      <c r="N32" s="5">
        <v>5</v>
      </c>
      <c r="O32" s="5">
        <v>0.1</v>
      </c>
      <c r="P32" s="8">
        <v>-36.390000000000043</v>
      </c>
      <c r="Q32" s="5" t="s">
        <v>32</v>
      </c>
      <c r="R32">
        <f t="shared" si="2"/>
        <v>1</v>
      </c>
    </row>
    <row r="33" spans="1:18" ht="15.5" x14ac:dyDescent="0.35">
      <c r="A33" s="5">
        <v>729</v>
      </c>
      <c r="B33" s="5">
        <f t="shared" si="1"/>
        <v>2014</v>
      </c>
      <c r="C33" s="5">
        <f t="shared" si="0"/>
        <v>1</v>
      </c>
      <c r="D33" s="5" t="s">
        <v>549</v>
      </c>
      <c r="E33" s="6">
        <v>41641</v>
      </c>
      <c r="F33" s="6">
        <v>41643</v>
      </c>
      <c r="G33" s="5" t="s">
        <v>24</v>
      </c>
      <c r="H33" s="5" t="s">
        <v>25</v>
      </c>
      <c r="I33" s="5" t="s">
        <v>115</v>
      </c>
      <c r="J33" s="5" t="s">
        <v>52</v>
      </c>
      <c r="K33" s="5" t="s">
        <v>28</v>
      </c>
      <c r="L33" s="5" t="s">
        <v>21</v>
      </c>
      <c r="M33" s="7">
        <v>2021.88</v>
      </c>
      <c r="N33" s="5">
        <v>14</v>
      </c>
      <c r="O33" s="5">
        <v>0</v>
      </c>
      <c r="P33" s="8">
        <v>323.40000000000003</v>
      </c>
      <c r="Q33" s="5" t="s">
        <v>22</v>
      </c>
      <c r="R33">
        <f t="shared" si="2"/>
        <v>2</v>
      </c>
    </row>
    <row r="34" spans="1:18" ht="15.5" x14ac:dyDescent="0.35">
      <c r="A34" s="5">
        <v>354</v>
      </c>
      <c r="B34" s="5">
        <f t="shared" si="1"/>
        <v>2013</v>
      </c>
      <c r="C34" s="5">
        <f t="shared" si="0"/>
        <v>1</v>
      </c>
      <c r="D34" s="5" t="s">
        <v>343</v>
      </c>
      <c r="E34" s="6">
        <v>41289</v>
      </c>
      <c r="F34" s="6">
        <v>41291</v>
      </c>
      <c r="G34" s="5" t="s">
        <v>16</v>
      </c>
      <c r="H34" s="5" t="s">
        <v>25</v>
      </c>
      <c r="I34" s="5" t="s">
        <v>35</v>
      </c>
      <c r="J34" s="5" t="s">
        <v>36</v>
      </c>
      <c r="K34" s="5" t="s">
        <v>37</v>
      </c>
      <c r="L34" s="5" t="s">
        <v>49</v>
      </c>
      <c r="M34" s="7">
        <v>2283.7139999999999</v>
      </c>
      <c r="N34" s="5">
        <v>9</v>
      </c>
      <c r="O34" s="5">
        <v>0.1</v>
      </c>
      <c r="P34" s="8">
        <v>-0.21600000000000819</v>
      </c>
      <c r="Q34" s="5" t="s">
        <v>22</v>
      </c>
      <c r="R34">
        <f t="shared" si="2"/>
        <v>2</v>
      </c>
    </row>
    <row r="35" spans="1:18" ht="15.5" x14ac:dyDescent="0.35">
      <c r="A35" s="5">
        <v>136</v>
      </c>
      <c r="B35" s="5">
        <f t="shared" si="1"/>
        <v>2013</v>
      </c>
      <c r="C35" s="5">
        <f t="shared" si="0"/>
        <v>1</v>
      </c>
      <c r="D35" s="5" t="s">
        <v>156</v>
      </c>
      <c r="E35" s="6">
        <v>41284</v>
      </c>
      <c r="F35" s="6">
        <v>41288</v>
      </c>
      <c r="G35" s="5" t="s">
        <v>47</v>
      </c>
      <c r="H35" s="5" t="s">
        <v>17</v>
      </c>
      <c r="I35" s="5" t="s">
        <v>102</v>
      </c>
      <c r="J35" s="5" t="s">
        <v>103</v>
      </c>
      <c r="K35" s="5" t="s">
        <v>28</v>
      </c>
      <c r="L35" s="5" t="s">
        <v>29</v>
      </c>
      <c r="M35" s="7">
        <v>3637.6019999999994</v>
      </c>
      <c r="N35" s="5">
        <v>10</v>
      </c>
      <c r="O35" s="5">
        <v>7.0000000000000007E-2</v>
      </c>
      <c r="P35" s="8">
        <v>156.40199999999993</v>
      </c>
      <c r="Q35" s="5" t="s">
        <v>22</v>
      </c>
      <c r="R35">
        <f t="shared" si="2"/>
        <v>4</v>
      </c>
    </row>
    <row r="36" spans="1:18" ht="15.5" x14ac:dyDescent="0.35">
      <c r="A36" s="5">
        <v>567</v>
      </c>
      <c r="B36" s="5">
        <f t="shared" si="1"/>
        <v>2013</v>
      </c>
      <c r="C36" s="5">
        <f t="shared" si="0"/>
        <v>1</v>
      </c>
      <c r="D36" s="5" t="s">
        <v>472</v>
      </c>
      <c r="E36" s="6">
        <v>41283</v>
      </c>
      <c r="F36" s="6">
        <v>41284</v>
      </c>
      <c r="G36" s="5" t="s">
        <v>16</v>
      </c>
      <c r="H36" s="5" t="s">
        <v>17</v>
      </c>
      <c r="I36" s="5" t="s">
        <v>473</v>
      </c>
      <c r="J36" s="5" t="s">
        <v>79</v>
      </c>
      <c r="K36" s="5" t="s">
        <v>37</v>
      </c>
      <c r="L36" s="5" t="s">
        <v>49</v>
      </c>
      <c r="M36" s="7">
        <v>1293.6749999999997</v>
      </c>
      <c r="N36" s="5">
        <v>5</v>
      </c>
      <c r="O36" s="5">
        <v>0.5</v>
      </c>
      <c r="P36" s="8">
        <v>-776.3249999999997</v>
      </c>
      <c r="Q36" s="5" t="s">
        <v>30</v>
      </c>
      <c r="R36">
        <f t="shared" si="2"/>
        <v>1</v>
      </c>
    </row>
    <row r="37" spans="1:18" ht="15.5" x14ac:dyDescent="0.35">
      <c r="A37" s="5">
        <v>469</v>
      </c>
      <c r="B37" s="5">
        <f t="shared" si="1"/>
        <v>2013</v>
      </c>
      <c r="C37" s="5">
        <f t="shared" si="0"/>
        <v>1</v>
      </c>
      <c r="D37" s="5" t="s">
        <v>422</v>
      </c>
      <c r="E37" s="6">
        <v>41275</v>
      </c>
      <c r="F37" s="6">
        <v>41279</v>
      </c>
      <c r="G37" s="5" t="s">
        <v>47</v>
      </c>
      <c r="H37" s="5" t="s">
        <v>25</v>
      </c>
      <c r="I37" s="5" t="s">
        <v>102</v>
      </c>
      <c r="J37" s="5" t="s">
        <v>103</v>
      </c>
      <c r="K37" s="5" t="s">
        <v>28</v>
      </c>
      <c r="L37" s="5" t="s">
        <v>49</v>
      </c>
      <c r="M37" s="7">
        <v>2821.7177999999999</v>
      </c>
      <c r="N37" s="5">
        <v>6</v>
      </c>
      <c r="O37" s="5">
        <v>0.17</v>
      </c>
      <c r="P37" s="8">
        <v>339.87779999999998</v>
      </c>
      <c r="Q37" s="5" t="s">
        <v>22</v>
      </c>
      <c r="R37">
        <f t="shared" si="2"/>
        <v>4</v>
      </c>
    </row>
    <row r="38" spans="1:18" ht="15.5" x14ac:dyDescent="0.35">
      <c r="A38" s="5">
        <v>765</v>
      </c>
      <c r="B38" s="5">
        <f t="shared" si="1"/>
        <v>2012</v>
      </c>
      <c r="C38" s="5">
        <f t="shared" si="0"/>
        <v>1</v>
      </c>
      <c r="D38" s="5" t="s">
        <v>73</v>
      </c>
      <c r="E38" s="6">
        <v>40932</v>
      </c>
      <c r="F38" s="6">
        <v>40932</v>
      </c>
      <c r="G38" s="5" t="s">
        <v>39</v>
      </c>
      <c r="H38" s="5" t="s">
        <v>25</v>
      </c>
      <c r="I38" s="5" t="s">
        <v>560</v>
      </c>
      <c r="J38" s="5" t="s">
        <v>79</v>
      </c>
      <c r="K38" s="5" t="s">
        <v>37</v>
      </c>
      <c r="L38" s="5" t="s">
        <v>21</v>
      </c>
      <c r="M38" s="7">
        <v>1302.78</v>
      </c>
      <c r="N38" s="5">
        <v>2</v>
      </c>
      <c r="O38" s="5">
        <v>0</v>
      </c>
      <c r="P38" s="8">
        <v>286.56</v>
      </c>
      <c r="Q38" s="5" t="s">
        <v>32</v>
      </c>
      <c r="R38">
        <f t="shared" si="2"/>
        <v>0</v>
      </c>
    </row>
    <row r="39" spans="1:18" ht="15.5" x14ac:dyDescent="0.35">
      <c r="A39" s="5">
        <v>400</v>
      </c>
      <c r="B39" s="5">
        <f t="shared" si="1"/>
        <v>2012</v>
      </c>
      <c r="C39" s="5">
        <f t="shared" si="0"/>
        <v>1</v>
      </c>
      <c r="D39" s="5" t="s">
        <v>285</v>
      </c>
      <c r="E39" s="6">
        <v>40929</v>
      </c>
      <c r="F39" s="6">
        <v>40935</v>
      </c>
      <c r="G39" s="5" t="s">
        <v>47</v>
      </c>
      <c r="H39" s="5" t="s">
        <v>17</v>
      </c>
      <c r="I39" s="5" t="s">
        <v>135</v>
      </c>
      <c r="J39" s="5" t="s">
        <v>82</v>
      </c>
      <c r="K39" s="5" t="s">
        <v>59</v>
      </c>
      <c r="L39" s="5" t="s">
        <v>29</v>
      </c>
      <c r="M39" s="7">
        <v>2797.2480000000005</v>
      </c>
      <c r="N39" s="5">
        <v>6</v>
      </c>
      <c r="O39" s="5">
        <v>0.2</v>
      </c>
      <c r="P39" s="8">
        <v>-7.200000000002546E-2</v>
      </c>
      <c r="Q39" s="5" t="s">
        <v>65</v>
      </c>
      <c r="R39">
        <f t="shared" si="2"/>
        <v>6</v>
      </c>
    </row>
    <row r="40" spans="1:18" ht="15.5" x14ac:dyDescent="0.35">
      <c r="A40" s="5">
        <v>40</v>
      </c>
      <c r="B40" s="5">
        <f t="shared" si="1"/>
        <v>2012</v>
      </c>
      <c r="C40" s="5">
        <f t="shared" si="0"/>
        <v>1</v>
      </c>
      <c r="D40" s="5" t="s">
        <v>100</v>
      </c>
      <c r="E40" s="6">
        <v>40918</v>
      </c>
      <c r="F40" s="6">
        <v>40919</v>
      </c>
      <c r="G40" s="5" t="s">
        <v>16</v>
      </c>
      <c r="H40" s="5" t="s">
        <v>17</v>
      </c>
      <c r="I40" s="5" t="s">
        <v>26</v>
      </c>
      <c r="J40" s="5" t="s">
        <v>27</v>
      </c>
      <c r="K40" s="5" t="s">
        <v>28</v>
      </c>
      <c r="L40" s="5" t="s">
        <v>21</v>
      </c>
      <c r="M40" s="7">
        <v>2875.0950000000007</v>
      </c>
      <c r="N40" s="5">
        <v>5</v>
      </c>
      <c r="O40" s="5">
        <v>0.1</v>
      </c>
      <c r="P40" s="8">
        <v>511.09499999999991</v>
      </c>
      <c r="Q40" s="5" t="s">
        <v>32</v>
      </c>
      <c r="R40">
        <f t="shared" si="2"/>
        <v>1</v>
      </c>
    </row>
    <row r="41" spans="1:18" ht="15.5" x14ac:dyDescent="0.35">
      <c r="A41" s="5">
        <v>329</v>
      </c>
      <c r="B41" s="5">
        <f t="shared" si="1"/>
        <v>2012</v>
      </c>
      <c r="C41" s="5">
        <f t="shared" si="0"/>
        <v>1</v>
      </c>
      <c r="D41" s="5" t="s">
        <v>330</v>
      </c>
      <c r="E41" s="6">
        <v>40916</v>
      </c>
      <c r="F41" s="6">
        <v>40921</v>
      </c>
      <c r="G41" s="5" t="s">
        <v>47</v>
      </c>
      <c r="H41" s="5" t="s">
        <v>17</v>
      </c>
      <c r="I41" s="5" t="s">
        <v>331</v>
      </c>
      <c r="J41" s="5" t="s">
        <v>98</v>
      </c>
      <c r="K41" s="5" t="s">
        <v>42</v>
      </c>
      <c r="L41" s="5" t="s">
        <v>29</v>
      </c>
      <c r="M41" s="7">
        <v>2478.6</v>
      </c>
      <c r="N41" s="5">
        <v>6</v>
      </c>
      <c r="O41" s="5">
        <v>0</v>
      </c>
      <c r="P41" s="8">
        <v>49.5</v>
      </c>
      <c r="Q41" s="5" t="s">
        <v>22</v>
      </c>
      <c r="R41">
        <f t="shared" si="2"/>
        <v>5</v>
      </c>
    </row>
    <row r="42" spans="1:18" ht="15.5" x14ac:dyDescent="0.35">
      <c r="A42" s="5">
        <v>563</v>
      </c>
      <c r="B42" s="5">
        <f t="shared" si="1"/>
        <v>2012</v>
      </c>
      <c r="C42" s="5">
        <f t="shared" si="0"/>
        <v>1</v>
      </c>
      <c r="D42" s="5" t="s">
        <v>470</v>
      </c>
      <c r="E42" s="6">
        <v>40916</v>
      </c>
      <c r="F42" s="6">
        <v>40920</v>
      </c>
      <c r="G42" s="5" t="s">
        <v>24</v>
      </c>
      <c r="H42" s="5" t="s">
        <v>34</v>
      </c>
      <c r="I42" s="5" t="s">
        <v>61</v>
      </c>
      <c r="J42" s="5" t="s">
        <v>62</v>
      </c>
      <c r="K42" s="5" t="s">
        <v>28</v>
      </c>
      <c r="L42" s="5" t="s">
        <v>21</v>
      </c>
      <c r="M42" s="7">
        <v>2173.5000000000005</v>
      </c>
      <c r="N42" s="5">
        <v>7</v>
      </c>
      <c r="O42" s="5">
        <v>0</v>
      </c>
      <c r="P42" s="8">
        <v>260.82</v>
      </c>
      <c r="Q42" s="5" t="s">
        <v>32</v>
      </c>
      <c r="R42">
        <f t="shared" si="2"/>
        <v>4</v>
      </c>
    </row>
    <row r="43" spans="1:18" ht="15.5" x14ac:dyDescent="0.35">
      <c r="A43" s="5">
        <v>475</v>
      </c>
      <c r="B43" s="5">
        <f t="shared" si="1"/>
        <v>2015</v>
      </c>
      <c r="C43" s="5">
        <f t="shared" si="0"/>
        <v>2</v>
      </c>
      <c r="D43" s="5" t="s">
        <v>300</v>
      </c>
      <c r="E43" s="6">
        <v>42062</v>
      </c>
      <c r="F43" s="6">
        <v>42066</v>
      </c>
      <c r="G43" s="5" t="s">
        <v>47</v>
      </c>
      <c r="H43" s="5" t="s">
        <v>17</v>
      </c>
      <c r="I43" s="5" t="s">
        <v>78</v>
      </c>
      <c r="J43" s="5" t="s">
        <v>79</v>
      </c>
      <c r="K43" s="5" t="s">
        <v>37</v>
      </c>
      <c r="L43" s="5" t="s">
        <v>49</v>
      </c>
      <c r="M43" s="7">
        <v>1699.83</v>
      </c>
      <c r="N43" s="5">
        <v>3</v>
      </c>
      <c r="O43" s="5">
        <v>0</v>
      </c>
      <c r="P43" s="8">
        <v>84.960000000000008</v>
      </c>
      <c r="Q43" s="5" t="s">
        <v>22</v>
      </c>
      <c r="R43">
        <f t="shared" si="2"/>
        <v>4</v>
      </c>
    </row>
    <row r="44" spans="1:18" ht="15.5" x14ac:dyDescent="0.35">
      <c r="A44" s="5">
        <v>373</v>
      </c>
      <c r="B44" s="5">
        <f t="shared" si="1"/>
        <v>2015</v>
      </c>
      <c r="C44" s="5">
        <f t="shared" si="0"/>
        <v>2</v>
      </c>
      <c r="D44" s="5" t="s">
        <v>356</v>
      </c>
      <c r="E44" s="6">
        <v>42059</v>
      </c>
      <c r="F44" s="6">
        <v>42062</v>
      </c>
      <c r="G44" s="5" t="s">
        <v>16</v>
      </c>
      <c r="H44" s="5" t="s">
        <v>17</v>
      </c>
      <c r="I44" s="5" t="s">
        <v>164</v>
      </c>
      <c r="J44" s="5" t="s">
        <v>58</v>
      </c>
      <c r="K44" s="5" t="s">
        <v>59</v>
      </c>
      <c r="L44" s="5" t="s">
        <v>21</v>
      </c>
      <c r="M44" s="7">
        <v>1655.9614399999998</v>
      </c>
      <c r="N44" s="5">
        <v>7</v>
      </c>
      <c r="O44" s="5">
        <v>2E-3</v>
      </c>
      <c r="P44" s="8">
        <v>13.201440000000002</v>
      </c>
      <c r="Q44" s="5" t="s">
        <v>22</v>
      </c>
      <c r="R44">
        <f t="shared" si="2"/>
        <v>3</v>
      </c>
    </row>
    <row r="45" spans="1:18" ht="15.5" x14ac:dyDescent="0.35">
      <c r="A45" s="5">
        <v>504</v>
      </c>
      <c r="B45" s="5">
        <f t="shared" si="1"/>
        <v>2015</v>
      </c>
      <c r="C45" s="5">
        <f t="shared" si="0"/>
        <v>2</v>
      </c>
      <c r="D45" s="5" t="s">
        <v>438</v>
      </c>
      <c r="E45" s="6">
        <v>42052</v>
      </c>
      <c r="F45" s="6">
        <v>42053</v>
      </c>
      <c r="G45" s="5" t="s">
        <v>16</v>
      </c>
      <c r="H45" s="5" t="s">
        <v>17</v>
      </c>
      <c r="I45" s="5" t="s">
        <v>152</v>
      </c>
      <c r="J45" s="5" t="s">
        <v>103</v>
      </c>
      <c r="K45" s="5" t="s">
        <v>28</v>
      </c>
      <c r="L45" s="5" t="s">
        <v>29</v>
      </c>
      <c r="M45" s="7">
        <v>1046.2499999999995</v>
      </c>
      <c r="N45" s="5">
        <v>3</v>
      </c>
      <c r="O45" s="5">
        <v>0.25</v>
      </c>
      <c r="P45" s="8">
        <v>-111.59999999999985</v>
      </c>
      <c r="Q45" s="5" t="s">
        <v>22</v>
      </c>
      <c r="R45">
        <f t="shared" si="2"/>
        <v>1</v>
      </c>
    </row>
    <row r="46" spans="1:18" ht="15.5" x14ac:dyDescent="0.35">
      <c r="A46" s="5">
        <v>727</v>
      </c>
      <c r="B46" s="5">
        <f t="shared" si="1"/>
        <v>2015</v>
      </c>
      <c r="C46" s="5">
        <f t="shared" si="0"/>
        <v>2</v>
      </c>
      <c r="D46" s="5" t="s">
        <v>76</v>
      </c>
      <c r="E46" s="6">
        <v>42052</v>
      </c>
      <c r="F46" s="6">
        <v>42056</v>
      </c>
      <c r="G46" s="5" t="s">
        <v>47</v>
      </c>
      <c r="H46" s="5" t="s">
        <v>25</v>
      </c>
      <c r="I46" s="5" t="s">
        <v>64</v>
      </c>
      <c r="J46" s="5" t="s">
        <v>36</v>
      </c>
      <c r="K46" s="5" t="s">
        <v>37</v>
      </c>
      <c r="L46" s="5" t="s">
        <v>29</v>
      </c>
      <c r="M46" s="7">
        <v>1630.7999999999997</v>
      </c>
      <c r="N46" s="5">
        <v>5</v>
      </c>
      <c r="O46" s="5">
        <v>0.1</v>
      </c>
      <c r="P46" s="8">
        <v>17.999999999999972</v>
      </c>
      <c r="Q46" s="5" t="s">
        <v>22</v>
      </c>
      <c r="R46">
        <f t="shared" si="2"/>
        <v>4</v>
      </c>
    </row>
    <row r="47" spans="1:18" ht="15.5" x14ac:dyDescent="0.35">
      <c r="A47" s="5">
        <v>339</v>
      </c>
      <c r="B47" s="5">
        <f t="shared" si="1"/>
        <v>2015</v>
      </c>
      <c r="C47" s="5">
        <f t="shared" si="0"/>
        <v>2</v>
      </c>
      <c r="D47" s="5" t="s">
        <v>46</v>
      </c>
      <c r="E47" s="6">
        <v>42049</v>
      </c>
      <c r="F47" s="6">
        <v>42051</v>
      </c>
      <c r="G47" s="5" t="s">
        <v>16</v>
      </c>
      <c r="H47" s="5" t="s">
        <v>17</v>
      </c>
      <c r="I47" s="5" t="s">
        <v>64</v>
      </c>
      <c r="J47" s="5" t="s">
        <v>36</v>
      </c>
      <c r="K47" s="5" t="s">
        <v>37</v>
      </c>
      <c r="L47" s="5" t="s">
        <v>49</v>
      </c>
      <c r="M47" s="7">
        <v>734.93999999999994</v>
      </c>
      <c r="N47" s="5">
        <v>4</v>
      </c>
      <c r="O47" s="5">
        <v>0.1</v>
      </c>
      <c r="P47" s="8">
        <v>130.62000000000003</v>
      </c>
      <c r="Q47" s="5" t="s">
        <v>30</v>
      </c>
      <c r="R47">
        <f t="shared" si="2"/>
        <v>2</v>
      </c>
    </row>
    <row r="48" spans="1:18" ht="15.5" x14ac:dyDescent="0.35">
      <c r="A48" s="5">
        <v>487</v>
      </c>
      <c r="B48" s="5">
        <f t="shared" si="1"/>
        <v>2015</v>
      </c>
      <c r="C48" s="5">
        <f t="shared" si="0"/>
        <v>2</v>
      </c>
      <c r="D48" s="5" t="s">
        <v>145</v>
      </c>
      <c r="E48" s="6">
        <v>42047</v>
      </c>
      <c r="F48" s="6">
        <v>42049</v>
      </c>
      <c r="G48" s="5" t="s">
        <v>24</v>
      </c>
      <c r="H48" s="5" t="s">
        <v>17</v>
      </c>
      <c r="I48" s="5" t="s">
        <v>26</v>
      </c>
      <c r="J48" s="5" t="s">
        <v>27</v>
      </c>
      <c r="K48" s="5" t="s">
        <v>28</v>
      </c>
      <c r="L48" s="5" t="s">
        <v>21</v>
      </c>
      <c r="M48" s="7">
        <v>2074.7340000000004</v>
      </c>
      <c r="N48" s="5">
        <v>9</v>
      </c>
      <c r="O48" s="5">
        <v>0.1</v>
      </c>
      <c r="P48" s="8">
        <v>276.53399999999999</v>
      </c>
      <c r="Q48" s="5" t="s">
        <v>32</v>
      </c>
      <c r="R48">
        <f t="shared" si="2"/>
        <v>2</v>
      </c>
    </row>
    <row r="49" spans="1:18" ht="15.5" x14ac:dyDescent="0.35">
      <c r="A49" s="5">
        <v>178</v>
      </c>
      <c r="B49" s="5">
        <f t="shared" si="1"/>
        <v>2015</v>
      </c>
      <c r="C49" s="5">
        <f t="shared" si="0"/>
        <v>2</v>
      </c>
      <c r="D49" s="5" t="s">
        <v>157</v>
      </c>
      <c r="E49" s="6">
        <v>42046</v>
      </c>
      <c r="F49" s="6">
        <v>42050</v>
      </c>
      <c r="G49" s="5" t="s">
        <v>24</v>
      </c>
      <c r="H49" s="5" t="s">
        <v>34</v>
      </c>
      <c r="I49" s="5" t="s">
        <v>212</v>
      </c>
      <c r="J49" s="5" t="s">
        <v>75</v>
      </c>
      <c r="K49" s="5" t="s">
        <v>37</v>
      </c>
      <c r="L49" s="5" t="s">
        <v>29</v>
      </c>
      <c r="M49" s="7">
        <v>2757.7799999999997</v>
      </c>
      <c r="N49" s="5">
        <v>6</v>
      </c>
      <c r="O49" s="5">
        <v>0</v>
      </c>
      <c r="P49" s="8">
        <v>744.48</v>
      </c>
      <c r="Q49" s="5" t="s">
        <v>22</v>
      </c>
      <c r="R49">
        <f t="shared" si="2"/>
        <v>4</v>
      </c>
    </row>
    <row r="50" spans="1:18" ht="15.5" x14ac:dyDescent="0.35">
      <c r="A50" s="5">
        <v>367</v>
      </c>
      <c r="B50" s="5">
        <f t="shared" si="1"/>
        <v>2015</v>
      </c>
      <c r="C50" s="5">
        <f t="shared" si="0"/>
        <v>2</v>
      </c>
      <c r="D50" s="5" t="s">
        <v>351</v>
      </c>
      <c r="E50" s="6">
        <v>42046</v>
      </c>
      <c r="F50" s="6">
        <v>42046</v>
      </c>
      <c r="G50" s="5" t="s">
        <v>39</v>
      </c>
      <c r="H50" s="5" t="s">
        <v>17</v>
      </c>
      <c r="I50" s="5" t="s">
        <v>26</v>
      </c>
      <c r="J50" s="5" t="s">
        <v>27</v>
      </c>
      <c r="K50" s="5" t="s">
        <v>28</v>
      </c>
      <c r="L50" s="5" t="s">
        <v>21</v>
      </c>
      <c r="M50" s="7">
        <v>1027.7280000000001</v>
      </c>
      <c r="N50" s="5">
        <v>8</v>
      </c>
      <c r="O50" s="5">
        <v>0.1</v>
      </c>
      <c r="P50" s="8">
        <v>182.68799999999999</v>
      </c>
      <c r="Q50" s="5" t="s">
        <v>30</v>
      </c>
      <c r="R50">
        <f t="shared" si="2"/>
        <v>0</v>
      </c>
    </row>
    <row r="51" spans="1:18" ht="15.5" x14ac:dyDescent="0.35">
      <c r="A51" s="5">
        <v>568</v>
      </c>
      <c r="B51" s="5">
        <f t="shared" si="1"/>
        <v>2015</v>
      </c>
      <c r="C51" s="5">
        <f t="shared" si="0"/>
        <v>2</v>
      </c>
      <c r="D51" s="5" t="s">
        <v>209</v>
      </c>
      <c r="E51" s="6">
        <v>42046</v>
      </c>
      <c r="F51" s="6">
        <v>42050</v>
      </c>
      <c r="G51" s="5" t="s">
        <v>47</v>
      </c>
      <c r="H51" s="5" t="s">
        <v>25</v>
      </c>
      <c r="I51" s="5" t="s">
        <v>128</v>
      </c>
      <c r="J51" s="5" t="s">
        <v>68</v>
      </c>
      <c r="K51" s="5" t="s">
        <v>37</v>
      </c>
      <c r="L51" s="5" t="s">
        <v>49</v>
      </c>
      <c r="M51" s="7">
        <v>2477.5500000000002</v>
      </c>
      <c r="N51" s="5">
        <v>5</v>
      </c>
      <c r="O51" s="5">
        <v>0</v>
      </c>
      <c r="P51" s="8">
        <v>1040.5500000000002</v>
      </c>
      <c r="Q51" s="5" t="s">
        <v>22</v>
      </c>
      <c r="R51">
        <f t="shared" si="2"/>
        <v>4</v>
      </c>
    </row>
    <row r="52" spans="1:18" ht="15.5" x14ac:dyDescent="0.35">
      <c r="A52" s="5">
        <v>441</v>
      </c>
      <c r="B52" s="5">
        <f t="shared" si="1"/>
        <v>2015</v>
      </c>
      <c r="C52" s="5">
        <f t="shared" si="0"/>
        <v>2</v>
      </c>
      <c r="D52" s="5" t="s">
        <v>398</v>
      </c>
      <c r="E52" s="6">
        <v>42045</v>
      </c>
      <c r="F52" s="6">
        <v>42049</v>
      </c>
      <c r="G52" s="5" t="s">
        <v>47</v>
      </c>
      <c r="H52" s="5" t="s">
        <v>17</v>
      </c>
      <c r="I52" s="5" t="s">
        <v>399</v>
      </c>
      <c r="J52" s="5" t="s">
        <v>55</v>
      </c>
      <c r="K52" s="5" t="s">
        <v>28</v>
      </c>
      <c r="L52" s="5" t="s">
        <v>49</v>
      </c>
      <c r="M52" s="7">
        <v>3425.4000000000005</v>
      </c>
      <c r="N52" s="5">
        <v>6</v>
      </c>
      <c r="O52" s="5">
        <v>0</v>
      </c>
      <c r="P52" s="8">
        <v>1233</v>
      </c>
      <c r="Q52" s="5" t="s">
        <v>22</v>
      </c>
      <c r="R52">
        <f t="shared" si="2"/>
        <v>4</v>
      </c>
    </row>
    <row r="53" spans="1:18" ht="15.5" x14ac:dyDescent="0.35">
      <c r="A53" s="5">
        <v>442</v>
      </c>
      <c r="B53" s="5">
        <f t="shared" si="1"/>
        <v>2015</v>
      </c>
      <c r="C53" s="5">
        <f t="shared" si="0"/>
        <v>2</v>
      </c>
      <c r="D53" s="5" t="s">
        <v>400</v>
      </c>
      <c r="E53" s="6">
        <v>42043</v>
      </c>
      <c r="F53" s="6">
        <v>42046</v>
      </c>
      <c r="G53" s="5" t="s">
        <v>16</v>
      </c>
      <c r="H53" s="5" t="s">
        <v>25</v>
      </c>
      <c r="I53" s="5" t="s">
        <v>128</v>
      </c>
      <c r="J53" s="5" t="s">
        <v>68</v>
      </c>
      <c r="K53" s="5" t="s">
        <v>37</v>
      </c>
      <c r="L53" s="5" t="s">
        <v>49</v>
      </c>
      <c r="M53" s="7">
        <v>1136.94</v>
      </c>
      <c r="N53" s="5">
        <v>2</v>
      </c>
      <c r="O53" s="5">
        <v>0</v>
      </c>
      <c r="P53" s="8">
        <v>568.43999999999994</v>
      </c>
      <c r="Q53" s="5" t="s">
        <v>22</v>
      </c>
      <c r="R53">
        <f t="shared" si="2"/>
        <v>3</v>
      </c>
    </row>
    <row r="54" spans="1:18" ht="15.5" x14ac:dyDescent="0.35">
      <c r="A54" s="5">
        <v>24</v>
      </c>
      <c r="B54" s="5">
        <f t="shared" si="1"/>
        <v>2014</v>
      </c>
      <c r="C54" s="5">
        <f t="shared" si="0"/>
        <v>2</v>
      </c>
      <c r="D54" s="5" t="s">
        <v>77</v>
      </c>
      <c r="E54" s="6">
        <v>41697</v>
      </c>
      <c r="F54" s="6">
        <v>41699</v>
      </c>
      <c r="G54" s="5" t="s">
        <v>24</v>
      </c>
      <c r="H54" s="5" t="s">
        <v>34</v>
      </c>
      <c r="I54" s="5" t="s">
        <v>78</v>
      </c>
      <c r="J54" s="5" t="s">
        <v>79</v>
      </c>
      <c r="K54" s="5" t="s">
        <v>37</v>
      </c>
      <c r="L54" s="5" t="s">
        <v>49</v>
      </c>
      <c r="M54" s="7">
        <v>5273.7</v>
      </c>
      <c r="N54" s="5">
        <v>10</v>
      </c>
      <c r="O54" s="5">
        <v>0</v>
      </c>
      <c r="P54" s="8">
        <v>1898.4</v>
      </c>
      <c r="Q54" s="5" t="s">
        <v>22</v>
      </c>
      <c r="R54">
        <f t="shared" si="2"/>
        <v>2</v>
      </c>
    </row>
    <row r="55" spans="1:18" ht="15.5" x14ac:dyDescent="0.35">
      <c r="A55" s="5">
        <v>643</v>
      </c>
      <c r="B55" s="5">
        <f t="shared" si="1"/>
        <v>2014</v>
      </c>
      <c r="C55" s="5">
        <f t="shared" si="0"/>
        <v>2</v>
      </c>
      <c r="D55" s="5" t="s">
        <v>281</v>
      </c>
      <c r="E55" s="6">
        <v>41697</v>
      </c>
      <c r="F55" s="6">
        <v>41702</v>
      </c>
      <c r="G55" s="5" t="s">
        <v>47</v>
      </c>
      <c r="H55" s="5" t="s">
        <v>17</v>
      </c>
      <c r="I55" s="5" t="s">
        <v>102</v>
      </c>
      <c r="J55" s="5" t="s">
        <v>103</v>
      </c>
      <c r="K55" s="5" t="s">
        <v>28</v>
      </c>
      <c r="L55" s="5" t="s">
        <v>21</v>
      </c>
      <c r="M55" s="7">
        <v>1781.1359999999997</v>
      </c>
      <c r="N55" s="5">
        <v>8</v>
      </c>
      <c r="O55" s="5">
        <v>7.0000000000000007E-2</v>
      </c>
      <c r="P55" s="8">
        <v>-134.06399999999999</v>
      </c>
      <c r="Q55" s="5" t="s">
        <v>22</v>
      </c>
      <c r="R55">
        <f t="shared" si="2"/>
        <v>5</v>
      </c>
    </row>
    <row r="56" spans="1:18" ht="15.5" x14ac:dyDescent="0.35">
      <c r="A56" s="5">
        <v>608</v>
      </c>
      <c r="B56" s="5">
        <f t="shared" si="1"/>
        <v>2014</v>
      </c>
      <c r="C56" s="5">
        <f t="shared" si="0"/>
        <v>2</v>
      </c>
      <c r="D56" s="5" t="s">
        <v>187</v>
      </c>
      <c r="E56" s="6">
        <v>41696</v>
      </c>
      <c r="F56" s="6">
        <v>41699</v>
      </c>
      <c r="G56" s="5" t="s">
        <v>16</v>
      </c>
      <c r="H56" s="5" t="s">
        <v>17</v>
      </c>
      <c r="I56" s="5" t="s">
        <v>57</v>
      </c>
      <c r="J56" s="5" t="s">
        <v>58</v>
      </c>
      <c r="K56" s="5" t="s">
        <v>59</v>
      </c>
      <c r="L56" s="5" t="s">
        <v>29</v>
      </c>
      <c r="M56" s="7">
        <v>1411.2</v>
      </c>
      <c r="N56" s="5">
        <v>6</v>
      </c>
      <c r="O56" s="5">
        <v>0.2</v>
      </c>
      <c r="P56" s="8">
        <v>405.72000000000008</v>
      </c>
      <c r="Q56" s="5" t="s">
        <v>32</v>
      </c>
      <c r="R56">
        <f t="shared" si="2"/>
        <v>3</v>
      </c>
    </row>
    <row r="57" spans="1:18" ht="15.5" x14ac:dyDescent="0.35">
      <c r="A57" s="5">
        <v>347</v>
      </c>
      <c r="B57" s="5">
        <f t="shared" si="1"/>
        <v>2014</v>
      </c>
      <c r="C57" s="5">
        <f t="shared" si="0"/>
        <v>2</v>
      </c>
      <c r="D57" s="5" t="s">
        <v>340</v>
      </c>
      <c r="E57" s="6">
        <v>41691</v>
      </c>
      <c r="F57" s="6">
        <v>41692</v>
      </c>
      <c r="G57" s="5" t="s">
        <v>16</v>
      </c>
      <c r="H57" s="5" t="s">
        <v>17</v>
      </c>
      <c r="I57" s="5" t="s">
        <v>26</v>
      </c>
      <c r="J57" s="5" t="s">
        <v>27</v>
      </c>
      <c r="K57" s="5" t="s">
        <v>28</v>
      </c>
      <c r="L57" s="5" t="s">
        <v>29</v>
      </c>
      <c r="M57" s="7">
        <v>1809.2550000000001</v>
      </c>
      <c r="N57" s="5">
        <v>5</v>
      </c>
      <c r="O57" s="5">
        <v>0.3</v>
      </c>
      <c r="P57" s="8">
        <v>-258.495</v>
      </c>
      <c r="Q57" s="5" t="s">
        <v>22</v>
      </c>
      <c r="R57">
        <f t="shared" si="2"/>
        <v>1</v>
      </c>
    </row>
    <row r="58" spans="1:18" ht="15.5" x14ac:dyDescent="0.35">
      <c r="A58" s="5">
        <v>707</v>
      </c>
      <c r="B58" s="5">
        <f t="shared" si="1"/>
        <v>2014</v>
      </c>
      <c r="C58" s="5">
        <f t="shared" si="0"/>
        <v>2</v>
      </c>
      <c r="D58" s="5" t="s">
        <v>335</v>
      </c>
      <c r="E58" s="6">
        <v>41688</v>
      </c>
      <c r="F58" s="6">
        <v>41693</v>
      </c>
      <c r="G58" s="5" t="s">
        <v>24</v>
      </c>
      <c r="H58" s="5" t="s">
        <v>17</v>
      </c>
      <c r="I58" s="5" t="s">
        <v>97</v>
      </c>
      <c r="J58" s="5" t="s">
        <v>98</v>
      </c>
      <c r="K58" s="5" t="s">
        <v>42</v>
      </c>
      <c r="L58" s="5" t="s">
        <v>29</v>
      </c>
      <c r="M58" s="7">
        <v>3877.68</v>
      </c>
      <c r="N58" s="5">
        <v>8</v>
      </c>
      <c r="O58" s="5">
        <v>0</v>
      </c>
      <c r="P58" s="8">
        <v>930.48</v>
      </c>
      <c r="Q58" s="5" t="s">
        <v>32</v>
      </c>
      <c r="R58">
        <f t="shared" si="2"/>
        <v>5</v>
      </c>
    </row>
    <row r="59" spans="1:18" ht="15.5" x14ac:dyDescent="0.35">
      <c r="A59" s="5">
        <v>483</v>
      </c>
      <c r="B59" s="5">
        <f t="shared" si="1"/>
        <v>2014</v>
      </c>
      <c r="C59" s="5">
        <f t="shared" si="0"/>
        <v>2</v>
      </c>
      <c r="D59" s="5" t="s">
        <v>427</v>
      </c>
      <c r="E59" s="6">
        <v>41684</v>
      </c>
      <c r="F59" s="6">
        <v>41686</v>
      </c>
      <c r="G59" s="5" t="s">
        <v>24</v>
      </c>
      <c r="H59" s="5" t="s">
        <v>34</v>
      </c>
      <c r="I59" s="5" t="s">
        <v>428</v>
      </c>
      <c r="J59" s="5" t="s">
        <v>98</v>
      </c>
      <c r="K59" s="5" t="s">
        <v>42</v>
      </c>
      <c r="L59" s="5" t="s">
        <v>49</v>
      </c>
      <c r="M59" s="7">
        <v>1288.8</v>
      </c>
      <c r="N59" s="5">
        <v>10</v>
      </c>
      <c r="O59" s="5">
        <v>0</v>
      </c>
      <c r="P59" s="8">
        <v>90</v>
      </c>
      <c r="Q59" s="5" t="s">
        <v>30</v>
      </c>
      <c r="R59">
        <f t="shared" si="2"/>
        <v>2</v>
      </c>
    </row>
    <row r="60" spans="1:18" ht="15.5" x14ac:dyDescent="0.35">
      <c r="A60" s="5">
        <v>530</v>
      </c>
      <c r="B60" s="5">
        <f t="shared" si="1"/>
        <v>2014</v>
      </c>
      <c r="C60" s="5">
        <f t="shared" si="0"/>
        <v>2</v>
      </c>
      <c r="D60" s="5" t="s">
        <v>119</v>
      </c>
      <c r="E60" s="6">
        <v>41678</v>
      </c>
      <c r="F60" s="6">
        <v>41679</v>
      </c>
      <c r="G60" s="5" t="s">
        <v>16</v>
      </c>
      <c r="H60" s="5" t="s">
        <v>25</v>
      </c>
      <c r="I60" s="5" t="s">
        <v>143</v>
      </c>
      <c r="J60" s="5" t="s">
        <v>144</v>
      </c>
      <c r="K60" s="5" t="s">
        <v>42</v>
      </c>
      <c r="L60" s="5" t="s">
        <v>49</v>
      </c>
      <c r="M60" s="7">
        <v>1234.56</v>
      </c>
      <c r="N60" s="5">
        <v>4</v>
      </c>
      <c r="O60" s="5">
        <v>0</v>
      </c>
      <c r="P60" s="8">
        <v>246.84</v>
      </c>
      <c r="Q60" s="5" t="s">
        <v>30</v>
      </c>
      <c r="R60">
        <f t="shared" si="2"/>
        <v>1</v>
      </c>
    </row>
    <row r="61" spans="1:18" ht="15.5" x14ac:dyDescent="0.35">
      <c r="A61" s="5">
        <v>605</v>
      </c>
      <c r="B61" s="5">
        <f t="shared" si="1"/>
        <v>2014</v>
      </c>
      <c r="C61" s="5">
        <f t="shared" si="0"/>
        <v>2</v>
      </c>
      <c r="D61" s="5" t="s">
        <v>119</v>
      </c>
      <c r="E61" s="6">
        <v>41678</v>
      </c>
      <c r="F61" s="6">
        <v>41679</v>
      </c>
      <c r="G61" s="5" t="s">
        <v>16</v>
      </c>
      <c r="H61" s="5" t="s">
        <v>25</v>
      </c>
      <c r="I61" s="5" t="s">
        <v>143</v>
      </c>
      <c r="J61" s="5" t="s">
        <v>144</v>
      </c>
      <c r="K61" s="5" t="s">
        <v>42</v>
      </c>
      <c r="L61" s="5" t="s">
        <v>21</v>
      </c>
      <c r="M61" s="7">
        <v>1457.28</v>
      </c>
      <c r="N61" s="5">
        <v>8</v>
      </c>
      <c r="O61" s="5">
        <v>0</v>
      </c>
      <c r="P61" s="8">
        <v>568.31999999999994</v>
      </c>
      <c r="Q61" s="5" t="s">
        <v>30</v>
      </c>
      <c r="R61">
        <f t="shared" si="2"/>
        <v>1</v>
      </c>
    </row>
    <row r="62" spans="1:18" ht="15.5" x14ac:dyDescent="0.35">
      <c r="A62" s="5">
        <v>2</v>
      </c>
      <c r="B62" s="5">
        <f t="shared" si="1"/>
        <v>2014</v>
      </c>
      <c r="C62" s="5">
        <f t="shared" si="0"/>
        <v>2</v>
      </c>
      <c r="D62" s="5" t="s">
        <v>23</v>
      </c>
      <c r="E62" s="6">
        <v>41675</v>
      </c>
      <c r="F62" s="6">
        <v>41677</v>
      </c>
      <c r="G62" s="5" t="s">
        <v>24</v>
      </c>
      <c r="H62" s="5" t="s">
        <v>25</v>
      </c>
      <c r="I62" s="5" t="s">
        <v>26</v>
      </c>
      <c r="J62" s="5" t="s">
        <v>27</v>
      </c>
      <c r="K62" s="5" t="s">
        <v>28</v>
      </c>
      <c r="L62" s="5" t="s">
        <v>29</v>
      </c>
      <c r="M62" s="7">
        <v>3709.3949999999995</v>
      </c>
      <c r="N62" s="5">
        <v>9</v>
      </c>
      <c r="O62" s="5">
        <v>0.1</v>
      </c>
      <c r="P62" s="8">
        <v>-288.76499999999999</v>
      </c>
      <c r="Q62" s="5" t="s">
        <v>30</v>
      </c>
      <c r="R62">
        <f t="shared" si="2"/>
        <v>2</v>
      </c>
    </row>
    <row r="63" spans="1:18" ht="15.5" x14ac:dyDescent="0.35">
      <c r="A63" s="5">
        <v>250</v>
      </c>
      <c r="B63" s="5">
        <f t="shared" si="1"/>
        <v>2014</v>
      </c>
      <c r="C63" s="5">
        <f t="shared" si="0"/>
        <v>2</v>
      </c>
      <c r="D63" s="5" t="s">
        <v>268</v>
      </c>
      <c r="E63" s="6">
        <v>41675</v>
      </c>
      <c r="F63" s="6">
        <v>41677</v>
      </c>
      <c r="G63" s="5" t="s">
        <v>24</v>
      </c>
      <c r="H63" s="5" t="s">
        <v>34</v>
      </c>
      <c r="I63" s="5" t="s">
        <v>257</v>
      </c>
      <c r="J63" s="5" t="s">
        <v>144</v>
      </c>
      <c r="K63" s="5" t="s">
        <v>42</v>
      </c>
      <c r="L63" s="5" t="s">
        <v>29</v>
      </c>
      <c r="M63" s="7">
        <v>2615.94</v>
      </c>
      <c r="N63" s="5">
        <v>6</v>
      </c>
      <c r="O63" s="5">
        <v>0</v>
      </c>
      <c r="P63" s="8">
        <v>1072.44</v>
      </c>
      <c r="Q63" s="5" t="s">
        <v>30</v>
      </c>
      <c r="R63">
        <f t="shared" si="2"/>
        <v>2</v>
      </c>
    </row>
    <row r="64" spans="1:18" ht="15.5" x14ac:dyDescent="0.35">
      <c r="A64" s="5">
        <v>521</v>
      </c>
      <c r="B64" s="5">
        <f t="shared" si="1"/>
        <v>2014</v>
      </c>
      <c r="C64" s="5">
        <f t="shared" si="0"/>
        <v>2</v>
      </c>
      <c r="D64" s="5" t="s">
        <v>269</v>
      </c>
      <c r="E64" s="6">
        <v>41672</v>
      </c>
      <c r="F64" s="6">
        <v>41677</v>
      </c>
      <c r="G64" s="5" t="s">
        <v>47</v>
      </c>
      <c r="H64" s="5" t="s">
        <v>17</v>
      </c>
      <c r="I64" s="5" t="s">
        <v>18</v>
      </c>
      <c r="J64" s="5" t="s">
        <v>89</v>
      </c>
      <c r="K64" s="5" t="s">
        <v>20</v>
      </c>
      <c r="L64" s="5" t="s">
        <v>49</v>
      </c>
      <c r="M64" s="7">
        <v>117.96</v>
      </c>
      <c r="N64" s="5">
        <v>2</v>
      </c>
      <c r="O64" s="5">
        <v>0</v>
      </c>
      <c r="P64" s="8">
        <v>5.8979999999999961</v>
      </c>
      <c r="Q64" s="5" t="s">
        <v>32</v>
      </c>
      <c r="R64">
        <f t="shared" si="2"/>
        <v>5</v>
      </c>
    </row>
    <row r="65" spans="1:18" ht="15.5" x14ac:dyDescent="0.35">
      <c r="A65" s="5">
        <v>403</v>
      </c>
      <c r="B65" s="5">
        <f t="shared" si="1"/>
        <v>2013</v>
      </c>
      <c r="C65" s="5">
        <f t="shared" si="0"/>
        <v>2</v>
      </c>
      <c r="D65" s="5" t="s">
        <v>374</v>
      </c>
      <c r="E65" s="6">
        <v>41331</v>
      </c>
      <c r="F65" s="6">
        <v>41337</v>
      </c>
      <c r="G65" s="5" t="s">
        <v>47</v>
      </c>
      <c r="H65" s="5" t="s">
        <v>34</v>
      </c>
      <c r="I65" s="5" t="s">
        <v>91</v>
      </c>
      <c r="J65" s="5" t="s">
        <v>52</v>
      </c>
      <c r="K65" s="5" t="s">
        <v>28</v>
      </c>
      <c r="L65" s="5" t="s">
        <v>29</v>
      </c>
      <c r="M65" s="7">
        <v>5451.2999999999993</v>
      </c>
      <c r="N65" s="5">
        <v>6</v>
      </c>
      <c r="O65" s="5">
        <v>0</v>
      </c>
      <c r="P65" s="8">
        <v>327.06000000000006</v>
      </c>
      <c r="Q65" s="5" t="s">
        <v>32</v>
      </c>
      <c r="R65">
        <f t="shared" si="2"/>
        <v>6</v>
      </c>
    </row>
    <row r="66" spans="1:18" ht="15.5" x14ac:dyDescent="0.35">
      <c r="A66" s="5">
        <v>30</v>
      </c>
      <c r="B66" s="5">
        <f t="shared" si="1"/>
        <v>2013</v>
      </c>
      <c r="C66" s="5">
        <f t="shared" ref="C66:C129" si="3">MONTH(E66)</f>
        <v>2</v>
      </c>
      <c r="D66" s="5" t="s">
        <v>90</v>
      </c>
      <c r="E66" s="6">
        <v>41329</v>
      </c>
      <c r="F66" s="6">
        <v>41329</v>
      </c>
      <c r="G66" s="5" t="s">
        <v>39</v>
      </c>
      <c r="H66" s="5" t="s">
        <v>17</v>
      </c>
      <c r="I66" s="5" t="s">
        <v>91</v>
      </c>
      <c r="J66" s="5" t="s">
        <v>52</v>
      </c>
      <c r="K66" s="5" t="s">
        <v>28</v>
      </c>
      <c r="L66" s="5" t="s">
        <v>29</v>
      </c>
      <c r="M66" s="7">
        <v>1878.7199999999998</v>
      </c>
      <c r="N66" s="5">
        <v>4</v>
      </c>
      <c r="O66" s="5">
        <v>0</v>
      </c>
      <c r="P66" s="8">
        <v>582.36</v>
      </c>
      <c r="Q66" s="5" t="s">
        <v>30</v>
      </c>
      <c r="R66">
        <f t="shared" si="2"/>
        <v>0</v>
      </c>
    </row>
    <row r="67" spans="1:18" ht="15.5" x14ac:dyDescent="0.35">
      <c r="A67" s="5">
        <v>505</v>
      </c>
      <c r="B67" s="5">
        <f t="shared" ref="B67:B130" si="4">YEAR(E67)</f>
        <v>2013</v>
      </c>
      <c r="C67" s="5">
        <f t="shared" si="3"/>
        <v>2</v>
      </c>
      <c r="D67" s="5" t="s">
        <v>439</v>
      </c>
      <c r="E67" s="6">
        <v>41328</v>
      </c>
      <c r="F67" s="6">
        <v>41333</v>
      </c>
      <c r="G67" s="5" t="s">
        <v>47</v>
      </c>
      <c r="H67" s="5" t="s">
        <v>17</v>
      </c>
      <c r="I67" s="5" t="s">
        <v>91</v>
      </c>
      <c r="J67" s="5" t="s">
        <v>52</v>
      </c>
      <c r="K67" s="5" t="s">
        <v>28</v>
      </c>
      <c r="L67" s="5" t="s">
        <v>21</v>
      </c>
      <c r="M67" s="7">
        <v>3187.2000000000003</v>
      </c>
      <c r="N67" s="5">
        <v>5</v>
      </c>
      <c r="O67" s="5">
        <v>0</v>
      </c>
      <c r="P67" s="8">
        <v>541.79999999999995</v>
      </c>
      <c r="Q67" s="5" t="s">
        <v>32</v>
      </c>
      <c r="R67">
        <f t="shared" ref="R67:R130" si="5">F67-E67</f>
        <v>5</v>
      </c>
    </row>
    <row r="68" spans="1:18" ht="15.5" x14ac:dyDescent="0.35">
      <c r="A68" s="5">
        <v>311</v>
      </c>
      <c r="B68" s="5">
        <f t="shared" si="4"/>
        <v>2013</v>
      </c>
      <c r="C68" s="5">
        <f t="shared" si="3"/>
        <v>2</v>
      </c>
      <c r="D68" s="5" t="s">
        <v>317</v>
      </c>
      <c r="E68" s="6">
        <v>41327</v>
      </c>
      <c r="F68" s="6">
        <v>41330</v>
      </c>
      <c r="G68" s="5" t="s">
        <v>16</v>
      </c>
      <c r="H68" s="5" t="s">
        <v>34</v>
      </c>
      <c r="I68" s="5" t="s">
        <v>78</v>
      </c>
      <c r="J68" s="5" t="s">
        <v>79</v>
      </c>
      <c r="K68" s="5" t="s">
        <v>37</v>
      </c>
      <c r="L68" s="5" t="s">
        <v>29</v>
      </c>
      <c r="M68" s="7">
        <v>2285.6999999999994</v>
      </c>
      <c r="N68" s="5">
        <v>5</v>
      </c>
      <c r="O68" s="5">
        <v>0</v>
      </c>
      <c r="P68" s="8">
        <v>845.7</v>
      </c>
      <c r="Q68" s="5" t="s">
        <v>22</v>
      </c>
      <c r="R68">
        <f t="shared" si="5"/>
        <v>3</v>
      </c>
    </row>
    <row r="69" spans="1:18" ht="15.5" x14ac:dyDescent="0.35">
      <c r="A69" s="5">
        <v>399</v>
      </c>
      <c r="B69" s="5">
        <f t="shared" si="4"/>
        <v>2013</v>
      </c>
      <c r="C69" s="5">
        <f t="shared" si="3"/>
        <v>2</v>
      </c>
      <c r="D69" s="5" t="s">
        <v>371</v>
      </c>
      <c r="E69" s="6">
        <v>41310</v>
      </c>
      <c r="F69" s="6">
        <v>41313</v>
      </c>
      <c r="G69" s="5" t="s">
        <v>16</v>
      </c>
      <c r="H69" s="5" t="s">
        <v>17</v>
      </c>
      <c r="I69" s="5" t="s">
        <v>26</v>
      </c>
      <c r="J69" s="5" t="s">
        <v>27</v>
      </c>
      <c r="K69" s="5" t="s">
        <v>28</v>
      </c>
      <c r="L69" s="5" t="s">
        <v>29</v>
      </c>
      <c r="M69" s="7">
        <v>819.93599999999992</v>
      </c>
      <c r="N69" s="5">
        <v>2</v>
      </c>
      <c r="O69" s="5">
        <v>0.1</v>
      </c>
      <c r="P69" s="8">
        <v>191.31600000000003</v>
      </c>
      <c r="Q69" s="5" t="s">
        <v>30</v>
      </c>
      <c r="R69">
        <f t="shared" si="5"/>
        <v>3</v>
      </c>
    </row>
    <row r="70" spans="1:18" ht="15.5" x14ac:dyDescent="0.35">
      <c r="A70" s="5">
        <v>297</v>
      </c>
      <c r="B70" s="5">
        <f t="shared" si="4"/>
        <v>2013</v>
      </c>
      <c r="C70" s="5">
        <f t="shared" si="3"/>
        <v>2</v>
      </c>
      <c r="D70" s="5" t="s">
        <v>308</v>
      </c>
      <c r="E70" s="6">
        <v>41308</v>
      </c>
      <c r="F70" s="6">
        <v>41312</v>
      </c>
      <c r="G70" s="5" t="s">
        <v>24</v>
      </c>
      <c r="H70" s="5" t="s">
        <v>25</v>
      </c>
      <c r="I70" s="5" t="s">
        <v>91</v>
      </c>
      <c r="J70" s="5" t="s">
        <v>52</v>
      </c>
      <c r="K70" s="5" t="s">
        <v>28</v>
      </c>
      <c r="L70" s="5" t="s">
        <v>29</v>
      </c>
      <c r="M70" s="7">
        <v>3076.5</v>
      </c>
      <c r="N70" s="5">
        <v>7</v>
      </c>
      <c r="O70" s="5">
        <v>0</v>
      </c>
      <c r="P70" s="8">
        <v>215.25</v>
      </c>
      <c r="Q70" s="5" t="s">
        <v>32</v>
      </c>
      <c r="R70">
        <f t="shared" si="5"/>
        <v>4</v>
      </c>
    </row>
    <row r="71" spans="1:18" ht="15.5" x14ac:dyDescent="0.35">
      <c r="A71" s="5">
        <v>156</v>
      </c>
      <c r="B71" s="5">
        <f t="shared" si="4"/>
        <v>2013</v>
      </c>
      <c r="C71" s="5">
        <f t="shared" si="3"/>
        <v>2</v>
      </c>
      <c r="D71" s="5" t="s">
        <v>112</v>
      </c>
      <c r="E71" s="6">
        <v>41306</v>
      </c>
      <c r="F71" s="6">
        <v>41309</v>
      </c>
      <c r="G71" s="5" t="s">
        <v>16</v>
      </c>
      <c r="H71" s="5" t="s">
        <v>17</v>
      </c>
      <c r="I71" s="5" t="s">
        <v>35</v>
      </c>
      <c r="J71" s="5" t="s">
        <v>36</v>
      </c>
      <c r="K71" s="5" t="s">
        <v>37</v>
      </c>
      <c r="L71" s="5" t="s">
        <v>21</v>
      </c>
      <c r="M71" s="7">
        <v>3263.4000000000005</v>
      </c>
      <c r="N71" s="5">
        <v>5</v>
      </c>
      <c r="O71" s="5">
        <v>0</v>
      </c>
      <c r="P71" s="8">
        <v>848.40000000000009</v>
      </c>
      <c r="Q71" s="5" t="s">
        <v>22</v>
      </c>
      <c r="R71">
        <f t="shared" si="5"/>
        <v>3</v>
      </c>
    </row>
    <row r="72" spans="1:18" ht="15.5" x14ac:dyDescent="0.35">
      <c r="A72" s="5">
        <v>659</v>
      </c>
      <c r="B72" s="5">
        <f t="shared" si="4"/>
        <v>2013</v>
      </c>
      <c r="C72" s="5">
        <f t="shared" si="3"/>
        <v>2</v>
      </c>
      <c r="D72" s="5" t="s">
        <v>112</v>
      </c>
      <c r="E72" s="6">
        <v>41306</v>
      </c>
      <c r="F72" s="6">
        <v>41309</v>
      </c>
      <c r="G72" s="5" t="s">
        <v>16</v>
      </c>
      <c r="H72" s="5" t="s">
        <v>17</v>
      </c>
      <c r="I72" s="5" t="s">
        <v>35</v>
      </c>
      <c r="J72" s="5" t="s">
        <v>36</v>
      </c>
      <c r="K72" s="5" t="s">
        <v>37</v>
      </c>
      <c r="L72" s="5" t="s">
        <v>21</v>
      </c>
      <c r="M72" s="7">
        <v>965.16</v>
      </c>
      <c r="N72" s="5">
        <v>7</v>
      </c>
      <c r="O72" s="5">
        <v>0</v>
      </c>
      <c r="P72" s="8">
        <v>463.25999999999993</v>
      </c>
      <c r="Q72" s="5" t="s">
        <v>22</v>
      </c>
      <c r="R72">
        <f t="shared" si="5"/>
        <v>3</v>
      </c>
    </row>
    <row r="73" spans="1:18" ht="15.5" x14ac:dyDescent="0.35">
      <c r="A73" s="5">
        <v>752</v>
      </c>
      <c r="B73" s="5">
        <f t="shared" si="4"/>
        <v>2012</v>
      </c>
      <c r="C73" s="5">
        <f t="shared" si="3"/>
        <v>2</v>
      </c>
      <c r="D73" s="5" t="s">
        <v>411</v>
      </c>
      <c r="E73" s="6">
        <v>40967</v>
      </c>
      <c r="F73" s="6">
        <v>40970</v>
      </c>
      <c r="G73" s="5" t="s">
        <v>16</v>
      </c>
      <c r="H73" s="5" t="s">
        <v>34</v>
      </c>
      <c r="I73" s="5" t="s">
        <v>555</v>
      </c>
      <c r="J73" s="5" t="s">
        <v>62</v>
      </c>
      <c r="K73" s="5" t="s">
        <v>28</v>
      </c>
      <c r="L73" s="5" t="s">
        <v>49</v>
      </c>
      <c r="M73" s="7">
        <v>810.72</v>
      </c>
      <c r="N73" s="5">
        <v>3</v>
      </c>
      <c r="O73" s="5">
        <v>0.5</v>
      </c>
      <c r="P73" s="8">
        <v>-599.94000000000005</v>
      </c>
      <c r="Q73" s="5" t="s">
        <v>30</v>
      </c>
      <c r="R73">
        <f t="shared" si="5"/>
        <v>3</v>
      </c>
    </row>
    <row r="74" spans="1:18" ht="15.5" x14ac:dyDescent="0.35">
      <c r="A74" s="5">
        <v>718</v>
      </c>
      <c r="B74" s="5">
        <f t="shared" si="4"/>
        <v>2012</v>
      </c>
      <c r="C74" s="5">
        <f t="shared" si="3"/>
        <v>2</v>
      </c>
      <c r="D74" s="5" t="s">
        <v>171</v>
      </c>
      <c r="E74" s="6">
        <v>40964</v>
      </c>
      <c r="F74" s="6">
        <v>40964</v>
      </c>
      <c r="G74" s="5" t="s">
        <v>39</v>
      </c>
      <c r="H74" s="5" t="s">
        <v>17</v>
      </c>
      <c r="I74" s="5" t="s">
        <v>545</v>
      </c>
      <c r="J74" s="5" t="s">
        <v>144</v>
      </c>
      <c r="K74" s="5" t="s">
        <v>42</v>
      </c>
      <c r="L74" s="5" t="s">
        <v>21</v>
      </c>
      <c r="M74" s="7">
        <v>613.26</v>
      </c>
      <c r="N74" s="5">
        <v>2</v>
      </c>
      <c r="O74" s="5">
        <v>0</v>
      </c>
      <c r="P74" s="8">
        <v>202.32</v>
      </c>
      <c r="Q74" s="5" t="s">
        <v>30</v>
      </c>
      <c r="R74">
        <f t="shared" si="5"/>
        <v>0</v>
      </c>
    </row>
    <row r="75" spans="1:18" ht="15.5" x14ac:dyDescent="0.35">
      <c r="A75" s="5">
        <v>405</v>
      </c>
      <c r="B75" s="5">
        <f t="shared" si="4"/>
        <v>2012</v>
      </c>
      <c r="C75" s="5">
        <f t="shared" si="3"/>
        <v>2</v>
      </c>
      <c r="D75" s="5" t="s">
        <v>376</v>
      </c>
      <c r="E75" s="6">
        <v>40962</v>
      </c>
      <c r="F75" s="6">
        <v>40965</v>
      </c>
      <c r="G75" s="5" t="s">
        <v>16</v>
      </c>
      <c r="H75" s="5" t="s">
        <v>25</v>
      </c>
      <c r="I75" s="5" t="s">
        <v>91</v>
      </c>
      <c r="J75" s="5" t="s">
        <v>52</v>
      </c>
      <c r="K75" s="5" t="s">
        <v>28</v>
      </c>
      <c r="L75" s="5" t="s">
        <v>21</v>
      </c>
      <c r="M75" s="7">
        <v>1526.52</v>
      </c>
      <c r="N75" s="5">
        <v>4</v>
      </c>
      <c r="O75" s="5">
        <v>0</v>
      </c>
      <c r="P75" s="8">
        <v>732.72</v>
      </c>
      <c r="Q75" s="5" t="s">
        <v>22</v>
      </c>
      <c r="R75">
        <f t="shared" si="5"/>
        <v>3</v>
      </c>
    </row>
    <row r="76" spans="1:18" ht="15.5" x14ac:dyDescent="0.35">
      <c r="A76" s="5">
        <v>675</v>
      </c>
      <c r="B76" s="5">
        <f t="shared" si="4"/>
        <v>2012</v>
      </c>
      <c r="C76" s="5">
        <f t="shared" si="3"/>
        <v>2</v>
      </c>
      <c r="D76" s="5" t="s">
        <v>376</v>
      </c>
      <c r="E76" s="6">
        <v>40962</v>
      </c>
      <c r="F76" s="6">
        <v>40965</v>
      </c>
      <c r="G76" s="5" t="s">
        <v>16</v>
      </c>
      <c r="H76" s="5" t="s">
        <v>25</v>
      </c>
      <c r="I76" s="5" t="s">
        <v>91</v>
      </c>
      <c r="J76" s="5" t="s">
        <v>52</v>
      </c>
      <c r="K76" s="5" t="s">
        <v>28</v>
      </c>
      <c r="L76" s="5" t="s">
        <v>29</v>
      </c>
      <c r="M76" s="7">
        <v>2065.5</v>
      </c>
      <c r="N76" s="5">
        <v>5</v>
      </c>
      <c r="O76" s="5">
        <v>0</v>
      </c>
      <c r="P76" s="8">
        <v>41.25</v>
      </c>
      <c r="Q76" s="5" t="s">
        <v>22</v>
      </c>
      <c r="R76">
        <f t="shared" si="5"/>
        <v>3</v>
      </c>
    </row>
    <row r="77" spans="1:18" ht="15.5" x14ac:dyDescent="0.35">
      <c r="A77" s="5">
        <v>17</v>
      </c>
      <c r="B77" s="5">
        <f t="shared" si="4"/>
        <v>2012</v>
      </c>
      <c r="C77" s="5">
        <f t="shared" si="3"/>
        <v>2</v>
      </c>
      <c r="D77" s="5" t="s">
        <v>15</v>
      </c>
      <c r="E77" s="6">
        <v>40958</v>
      </c>
      <c r="F77" s="6">
        <v>40964</v>
      </c>
      <c r="G77" s="5" t="s">
        <v>47</v>
      </c>
      <c r="H77" s="5" t="s">
        <v>17</v>
      </c>
      <c r="I77" s="5" t="s">
        <v>18</v>
      </c>
      <c r="J77" s="5" t="s">
        <v>19</v>
      </c>
      <c r="K77" s="5" t="s">
        <v>20</v>
      </c>
      <c r="L77" s="5" t="s">
        <v>49</v>
      </c>
      <c r="M77" s="7">
        <v>12.624000000000001</v>
      </c>
      <c r="N77" s="5">
        <v>2</v>
      </c>
      <c r="O77" s="5">
        <v>0.2</v>
      </c>
      <c r="P77" s="8">
        <v>-2.5248000000000022</v>
      </c>
      <c r="Q77" s="5" t="s">
        <v>65</v>
      </c>
      <c r="R77">
        <f t="shared" si="5"/>
        <v>6</v>
      </c>
    </row>
    <row r="78" spans="1:18" ht="15.5" x14ac:dyDescent="0.35">
      <c r="A78" s="5">
        <v>119</v>
      </c>
      <c r="B78" s="5">
        <f t="shared" si="4"/>
        <v>2012</v>
      </c>
      <c r="C78" s="5">
        <f t="shared" si="3"/>
        <v>2</v>
      </c>
      <c r="D78" s="5" t="s">
        <v>173</v>
      </c>
      <c r="E78" s="6">
        <v>40955</v>
      </c>
      <c r="F78" s="6">
        <v>40958</v>
      </c>
      <c r="G78" s="5" t="s">
        <v>24</v>
      </c>
      <c r="H78" s="5" t="s">
        <v>25</v>
      </c>
      <c r="I78" s="5" t="s">
        <v>64</v>
      </c>
      <c r="J78" s="5" t="s">
        <v>36</v>
      </c>
      <c r="K78" s="5" t="s">
        <v>37</v>
      </c>
      <c r="L78" s="5" t="s">
        <v>29</v>
      </c>
      <c r="M78" s="7">
        <v>4544.0999999999985</v>
      </c>
      <c r="N78" s="5">
        <v>11</v>
      </c>
      <c r="O78" s="5">
        <v>0.1</v>
      </c>
      <c r="P78" s="8">
        <v>1868.1299999999999</v>
      </c>
      <c r="Q78" s="5" t="s">
        <v>32</v>
      </c>
      <c r="R78">
        <f t="shared" si="5"/>
        <v>3</v>
      </c>
    </row>
    <row r="79" spans="1:18" ht="15.5" x14ac:dyDescent="0.35">
      <c r="A79" s="5">
        <v>205</v>
      </c>
      <c r="B79" s="5">
        <f t="shared" si="4"/>
        <v>2012</v>
      </c>
      <c r="C79" s="5">
        <f t="shared" si="3"/>
        <v>2</v>
      </c>
      <c r="D79" s="5" t="s">
        <v>233</v>
      </c>
      <c r="E79" s="6">
        <v>40954</v>
      </c>
      <c r="F79" s="6">
        <v>40955</v>
      </c>
      <c r="G79" s="5" t="s">
        <v>16</v>
      </c>
      <c r="H79" s="5" t="s">
        <v>34</v>
      </c>
      <c r="I79" s="5" t="s">
        <v>234</v>
      </c>
      <c r="J79" s="5" t="s">
        <v>235</v>
      </c>
      <c r="K79" s="5" t="s">
        <v>42</v>
      </c>
      <c r="L79" s="5" t="s">
        <v>49</v>
      </c>
      <c r="M79" s="7">
        <v>2784.5999999999995</v>
      </c>
      <c r="N79" s="5">
        <v>14</v>
      </c>
      <c r="O79" s="5">
        <v>0</v>
      </c>
      <c r="P79" s="8">
        <v>779.51999999999987</v>
      </c>
      <c r="Q79" s="5" t="s">
        <v>30</v>
      </c>
      <c r="R79">
        <f t="shared" si="5"/>
        <v>1</v>
      </c>
    </row>
    <row r="80" spans="1:18" ht="15.5" x14ac:dyDescent="0.35">
      <c r="A80" s="5">
        <v>523</v>
      </c>
      <c r="B80" s="5">
        <f t="shared" si="4"/>
        <v>2012</v>
      </c>
      <c r="C80" s="5">
        <f t="shared" si="3"/>
        <v>2</v>
      </c>
      <c r="D80" s="5" t="s">
        <v>453</v>
      </c>
      <c r="E80" s="6">
        <v>40953</v>
      </c>
      <c r="F80" s="6">
        <v>40955</v>
      </c>
      <c r="G80" s="5" t="s">
        <v>24</v>
      </c>
      <c r="H80" s="5" t="s">
        <v>25</v>
      </c>
      <c r="I80" s="5" t="s">
        <v>248</v>
      </c>
      <c r="J80" s="5" t="s">
        <v>75</v>
      </c>
      <c r="K80" s="5" t="s">
        <v>37</v>
      </c>
      <c r="L80" s="5" t="s">
        <v>21</v>
      </c>
      <c r="M80" s="7">
        <v>1279.32</v>
      </c>
      <c r="N80" s="5">
        <v>4</v>
      </c>
      <c r="O80" s="5">
        <v>0</v>
      </c>
      <c r="P80" s="8">
        <v>319.79999999999995</v>
      </c>
      <c r="Q80" s="5" t="s">
        <v>30</v>
      </c>
      <c r="R80">
        <f t="shared" si="5"/>
        <v>2</v>
      </c>
    </row>
    <row r="81" spans="1:18" ht="15.5" x14ac:dyDescent="0.35">
      <c r="A81" s="5">
        <v>216</v>
      </c>
      <c r="B81" s="5">
        <f t="shared" si="4"/>
        <v>2012</v>
      </c>
      <c r="C81" s="5">
        <f t="shared" si="3"/>
        <v>2</v>
      </c>
      <c r="D81" s="5" t="s">
        <v>242</v>
      </c>
      <c r="E81" s="6">
        <v>40949</v>
      </c>
      <c r="F81" s="6">
        <v>40954</v>
      </c>
      <c r="G81" s="5" t="s">
        <v>47</v>
      </c>
      <c r="H81" s="5" t="s">
        <v>25</v>
      </c>
      <c r="I81" s="5" t="s">
        <v>243</v>
      </c>
      <c r="J81" s="5" t="s">
        <v>62</v>
      </c>
      <c r="K81" s="5" t="s">
        <v>28</v>
      </c>
      <c r="L81" s="5" t="s">
        <v>21</v>
      </c>
      <c r="M81" s="7">
        <v>6998.64</v>
      </c>
      <c r="N81" s="5">
        <v>11</v>
      </c>
      <c r="O81" s="5">
        <v>0</v>
      </c>
      <c r="P81" s="8">
        <v>2939.31</v>
      </c>
      <c r="Q81" s="5" t="s">
        <v>32</v>
      </c>
      <c r="R81">
        <f t="shared" si="5"/>
        <v>5</v>
      </c>
    </row>
    <row r="82" spans="1:18" ht="15.5" x14ac:dyDescent="0.35">
      <c r="A82" s="5">
        <v>747</v>
      </c>
      <c r="B82" s="5">
        <f t="shared" si="4"/>
        <v>2015</v>
      </c>
      <c r="C82" s="5">
        <f t="shared" si="3"/>
        <v>3</v>
      </c>
      <c r="D82" s="5" t="s">
        <v>544</v>
      </c>
      <c r="E82" s="6">
        <v>42094</v>
      </c>
      <c r="F82" s="6">
        <v>42096</v>
      </c>
      <c r="G82" s="5" t="s">
        <v>24</v>
      </c>
      <c r="H82" s="5" t="s">
        <v>17</v>
      </c>
      <c r="I82" s="5" t="s">
        <v>18</v>
      </c>
      <c r="J82" s="5" t="s">
        <v>48</v>
      </c>
      <c r="K82" s="5" t="s">
        <v>20</v>
      </c>
      <c r="L82" s="5" t="s">
        <v>29</v>
      </c>
      <c r="M82" s="7">
        <v>94.2</v>
      </c>
      <c r="N82" s="5">
        <v>5</v>
      </c>
      <c r="O82" s="5">
        <v>0</v>
      </c>
      <c r="P82" s="8">
        <v>39.564000000000007</v>
      </c>
      <c r="Q82" s="5" t="s">
        <v>32</v>
      </c>
      <c r="R82">
        <f t="shared" si="5"/>
        <v>2</v>
      </c>
    </row>
    <row r="83" spans="1:18" ht="15.5" x14ac:dyDescent="0.35">
      <c r="A83" s="5">
        <v>753</v>
      </c>
      <c r="B83" s="5">
        <f t="shared" si="4"/>
        <v>2015</v>
      </c>
      <c r="C83" s="5">
        <f t="shared" si="3"/>
        <v>3</v>
      </c>
      <c r="D83" s="5" t="s">
        <v>556</v>
      </c>
      <c r="E83" s="6">
        <v>42094</v>
      </c>
      <c r="F83" s="6">
        <v>42094</v>
      </c>
      <c r="G83" s="5" t="s">
        <v>39</v>
      </c>
      <c r="H83" s="5" t="s">
        <v>17</v>
      </c>
      <c r="I83" s="5" t="s">
        <v>64</v>
      </c>
      <c r="J83" s="5" t="s">
        <v>36</v>
      </c>
      <c r="K83" s="5" t="s">
        <v>37</v>
      </c>
      <c r="L83" s="5" t="s">
        <v>29</v>
      </c>
      <c r="M83" s="7">
        <v>2953.5840000000003</v>
      </c>
      <c r="N83" s="5">
        <v>8</v>
      </c>
      <c r="O83" s="5">
        <v>0.1</v>
      </c>
      <c r="P83" s="8">
        <v>754.70399999999984</v>
      </c>
      <c r="Q83" s="5" t="s">
        <v>32</v>
      </c>
      <c r="R83">
        <f t="shared" si="5"/>
        <v>0</v>
      </c>
    </row>
    <row r="84" spans="1:18" ht="15.5" x14ac:dyDescent="0.35">
      <c r="A84" s="5">
        <v>278</v>
      </c>
      <c r="B84" s="5">
        <f t="shared" si="4"/>
        <v>2015</v>
      </c>
      <c r="C84" s="5">
        <f t="shared" si="3"/>
        <v>3</v>
      </c>
      <c r="D84" s="5" t="s">
        <v>110</v>
      </c>
      <c r="E84" s="6">
        <v>42089</v>
      </c>
      <c r="F84" s="6">
        <v>42092</v>
      </c>
      <c r="G84" s="5" t="s">
        <v>16</v>
      </c>
      <c r="H84" s="5" t="s">
        <v>17</v>
      </c>
      <c r="I84" s="5" t="s">
        <v>102</v>
      </c>
      <c r="J84" s="5" t="s">
        <v>103</v>
      </c>
      <c r="K84" s="5" t="s">
        <v>28</v>
      </c>
      <c r="L84" s="5" t="s">
        <v>49</v>
      </c>
      <c r="M84" s="7">
        <v>1421.5410000000002</v>
      </c>
      <c r="N84" s="5">
        <v>3</v>
      </c>
      <c r="O84" s="5">
        <v>0.17</v>
      </c>
      <c r="P84" s="8">
        <v>428.12099999999987</v>
      </c>
      <c r="Q84" s="5" t="s">
        <v>30</v>
      </c>
      <c r="R84">
        <f t="shared" si="5"/>
        <v>3</v>
      </c>
    </row>
    <row r="85" spans="1:18" ht="15.5" x14ac:dyDescent="0.35">
      <c r="A85" s="5">
        <v>692</v>
      </c>
      <c r="B85" s="5">
        <f t="shared" si="4"/>
        <v>2015</v>
      </c>
      <c r="C85" s="5">
        <f t="shared" si="3"/>
        <v>3</v>
      </c>
      <c r="D85" s="5" t="s">
        <v>154</v>
      </c>
      <c r="E85" s="6">
        <v>42087</v>
      </c>
      <c r="F85" s="6">
        <v>42091</v>
      </c>
      <c r="G85" s="5" t="s">
        <v>47</v>
      </c>
      <c r="H85" s="5" t="s">
        <v>17</v>
      </c>
      <c r="I85" s="5" t="s">
        <v>81</v>
      </c>
      <c r="J85" s="5" t="s">
        <v>82</v>
      </c>
      <c r="K85" s="5" t="s">
        <v>59</v>
      </c>
      <c r="L85" s="5" t="s">
        <v>29</v>
      </c>
      <c r="M85" s="7">
        <v>2205.5680000000002</v>
      </c>
      <c r="N85" s="5">
        <v>8</v>
      </c>
      <c r="O85" s="5">
        <v>0.2</v>
      </c>
      <c r="P85" s="8">
        <v>689.08799999999997</v>
      </c>
      <c r="Q85" s="5" t="s">
        <v>22</v>
      </c>
      <c r="R85">
        <f t="shared" si="5"/>
        <v>4</v>
      </c>
    </row>
    <row r="86" spans="1:18" ht="15.5" x14ac:dyDescent="0.35">
      <c r="A86" s="5">
        <v>160</v>
      </c>
      <c r="B86" s="5">
        <f t="shared" si="4"/>
        <v>2015</v>
      </c>
      <c r="C86" s="5">
        <f t="shared" si="3"/>
        <v>3</v>
      </c>
      <c r="D86" s="5" t="s">
        <v>198</v>
      </c>
      <c r="E86" s="6">
        <v>42082</v>
      </c>
      <c r="F86" s="6">
        <v>42084</v>
      </c>
      <c r="G86" s="5" t="s">
        <v>16</v>
      </c>
      <c r="H86" s="5" t="s">
        <v>34</v>
      </c>
      <c r="I86" s="5" t="s">
        <v>81</v>
      </c>
      <c r="J86" s="5" t="s">
        <v>82</v>
      </c>
      <c r="K86" s="5" t="s">
        <v>59</v>
      </c>
      <c r="L86" s="5" t="s">
        <v>49</v>
      </c>
      <c r="M86" s="7">
        <v>1888.7</v>
      </c>
      <c r="N86" s="5">
        <v>5</v>
      </c>
      <c r="O86" s="5">
        <v>0</v>
      </c>
      <c r="P86" s="8">
        <v>887.6</v>
      </c>
      <c r="Q86" s="5" t="s">
        <v>22</v>
      </c>
      <c r="R86">
        <f t="shared" si="5"/>
        <v>2</v>
      </c>
    </row>
    <row r="87" spans="1:18" ht="15.5" x14ac:dyDescent="0.35">
      <c r="A87" s="5">
        <v>303</v>
      </c>
      <c r="B87" s="5">
        <f t="shared" si="4"/>
        <v>2015</v>
      </c>
      <c r="C87" s="5">
        <f t="shared" si="3"/>
        <v>3</v>
      </c>
      <c r="D87" s="5" t="s">
        <v>313</v>
      </c>
      <c r="E87" s="6">
        <v>42082</v>
      </c>
      <c r="F87" s="6">
        <v>42086</v>
      </c>
      <c r="G87" s="5" t="s">
        <v>24</v>
      </c>
      <c r="H87" s="5" t="s">
        <v>34</v>
      </c>
      <c r="I87" s="5" t="s">
        <v>248</v>
      </c>
      <c r="J87" s="5" t="s">
        <v>75</v>
      </c>
      <c r="K87" s="5" t="s">
        <v>37</v>
      </c>
      <c r="L87" s="5" t="s">
        <v>21</v>
      </c>
      <c r="M87" s="7">
        <v>2570.7599999999998</v>
      </c>
      <c r="N87" s="5">
        <v>4</v>
      </c>
      <c r="O87" s="5">
        <v>0</v>
      </c>
      <c r="P87" s="8">
        <v>976.80000000000007</v>
      </c>
      <c r="Q87" s="5" t="s">
        <v>32</v>
      </c>
      <c r="R87">
        <f t="shared" si="5"/>
        <v>4</v>
      </c>
    </row>
    <row r="88" spans="1:18" ht="15.5" x14ac:dyDescent="0.35">
      <c r="A88" s="5">
        <v>125</v>
      </c>
      <c r="B88" s="5">
        <f t="shared" si="4"/>
        <v>2015</v>
      </c>
      <c r="C88" s="5">
        <f t="shared" si="3"/>
        <v>3</v>
      </c>
      <c r="D88" s="5" t="s">
        <v>147</v>
      </c>
      <c r="E88" s="6">
        <v>42081</v>
      </c>
      <c r="F88" s="6">
        <v>42084</v>
      </c>
      <c r="G88" s="5" t="s">
        <v>24</v>
      </c>
      <c r="H88" s="5" t="s">
        <v>25</v>
      </c>
      <c r="I88" s="5" t="s">
        <v>64</v>
      </c>
      <c r="J88" s="5" t="s">
        <v>36</v>
      </c>
      <c r="K88" s="5" t="s">
        <v>37</v>
      </c>
      <c r="L88" s="5" t="s">
        <v>21</v>
      </c>
      <c r="M88" s="7">
        <v>1505.9789999999998</v>
      </c>
      <c r="N88" s="5">
        <v>6</v>
      </c>
      <c r="O88" s="5">
        <v>0.15</v>
      </c>
      <c r="P88" s="8">
        <v>-265.76099999999997</v>
      </c>
      <c r="Q88" s="5" t="s">
        <v>30</v>
      </c>
      <c r="R88">
        <f t="shared" si="5"/>
        <v>3</v>
      </c>
    </row>
    <row r="89" spans="1:18" ht="15.5" x14ac:dyDescent="0.35">
      <c r="A89" s="5">
        <v>170</v>
      </c>
      <c r="B89" s="5">
        <f t="shared" si="4"/>
        <v>2015</v>
      </c>
      <c r="C89" s="5">
        <f t="shared" si="3"/>
        <v>3</v>
      </c>
      <c r="D89" s="5" t="s">
        <v>206</v>
      </c>
      <c r="E89" s="6">
        <v>42080</v>
      </c>
      <c r="F89" s="6">
        <v>42084</v>
      </c>
      <c r="G89" s="5" t="s">
        <v>47</v>
      </c>
      <c r="H89" s="5" t="s">
        <v>17</v>
      </c>
      <c r="I89" s="5" t="s">
        <v>183</v>
      </c>
      <c r="J89" s="5" t="s">
        <v>103</v>
      </c>
      <c r="K89" s="5" t="s">
        <v>28</v>
      </c>
      <c r="L89" s="5" t="s">
        <v>21</v>
      </c>
      <c r="M89" s="7">
        <v>2645.3760000000002</v>
      </c>
      <c r="N89" s="5">
        <v>5</v>
      </c>
      <c r="O89" s="5">
        <v>0.17</v>
      </c>
      <c r="P89" s="8">
        <v>-2.4000000000114596E-2</v>
      </c>
      <c r="Q89" s="5" t="s">
        <v>22</v>
      </c>
      <c r="R89">
        <f t="shared" si="5"/>
        <v>4</v>
      </c>
    </row>
    <row r="90" spans="1:18" ht="15.5" x14ac:dyDescent="0.35">
      <c r="A90" s="5">
        <v>356</v>
      </c>
      <c r="B90" s="5">
        <f t="shared" si="4"/>
        <v>2015</v>
      </c>
      <c r="C90" s="5">
        <f t="shared" si="3"/>
        <v>3</v>
      </c>
      <c r="D90" s="5" t="s">
        <v>344</v>
      </c>
      <c r="E90" s="6">
        <v>42080</v>
      </c>
      <c r="F90" s="6">
        <v>42085</v>
      </c>
      <c r="G90" s="5" t="s">
        <v>24</v>
      </c>
      <c r="H90" s="5" t="s">
        <v>34</v>
      </c>
      <c r="I90" s="5" t="s">
        <v>26</v>
      </c>
      <c r="J90" s="5" t="s">
        <v>27</v>
      </c>
      <c r="K90" s="5" t="s">
        <v>28</v>
      </c>
      <c r="L90" s="5" t="s">
        <v>21</v>
      </c>
      <c r="M90" s="7">
        <v>3299.5620000000004</v>
      </c>
      <c r="N90" s="5">
        <v>14</v>
      </c>
      <c r="O90" s="5">
        <v>0.1</v>
      </c>
      <c r="P90" s="8">
        <v>366.28199999999987</v>
      </c>
      <c r="Q90" s="5" t="s">
        <v>32</v>
      </c>
      <c r="R90">
        <f t="shared" si="5"/>
        <v>5</v>
      </c>
    </row>
    <row r="91" spans="1:18" ht="15.5" x14ac:dyDescent="0.35">
      <c r="A91" s="5">
        <v>377</v>
      </c>
      <c r="B91" s="5">
        <f t="shared" si="4"/>
        <v>2015</v>
      </c>
      <c r="C91" s="5">
        <f t="shared" si="3"/>
        <v>3</v>
      </c>
      <c r="D91" s="5" t="s">
        <v>359</v>
      </c>
      <c r="E91" s="6">
        <v>42078</v>
      </c>
      <c r="F91" s="6">
        <v>42080</v>
      </c>
      <c r="G91" s="5" t="s">
        <v>24</v>
      </c>
      <c r="H91" s="5" t="s">
        <v>34</v>
      </c>
      <c r="I91" s="5" t="s">
        <v>292</v>
      </c>
      <c r="J91" s="5" t="s">
        <v>103</v>
      </c>
      <c r="K91" s="5" t="s">
        <v>28</v>
      </c>
      <c r="L91" s="5" t="s">
        <v>29</v>
      </c>
      <c r="M91" s="7">
        <v>1680.6059999999998</v>
      </c>
      <c r="N91" s="5">
        <v>5</v>
      </c>
      <c r="O91" s="5">
        <v>0.27</v>
      </c>
      <c r="P91" s="8">
        <v>368.25599999999997</v>
      </c>
      <c r="Q91" s="5" t="s">
        <v>22</v>
      </c>
      <c r="R91">
        <f t="shared" si="5"/>
        <v>2</v>
      </c>
    </row>
    <row r="92" spans="1:18" ht="15.5" x14ac:dyDescent="0.35">
      <c r="A92" s="5">
        <v>165</v>
      </c>
      <c r="B92" s="5">
        <f t="shared" si="4"/>
        <v>2015</v>
      </c>
      <c r="C92" s="5">
        <f t="shared" si="3"/>
        <v>3</v>
      </c>
      <c r="D92" s="5" t="s">
        <v>202</v>
      </c>
      <c r="E92" s="6">
        <v>42077</v>
      </c>
      <c r="F92" s="6">
        <v>42081</v>
      </c>
      <c r="G92" s="5" t="s">
        <v>47</v>
      </c>
      <c r="H92" s="5" t="s">
        <v>17</v>
      </c>
      <c r="I92" s="5" t="s">
        <v>26</v>
      </c>
      <c r="J92" s="5" t="s">
        <v>27</v>
      </c>
      <c r="K92" s="5" t="s">
        <v>28</v>
      </c>
      <c r="L92" s="5" t="s">
        <v>49</v>
      </c>
      <c r="M92" s="7">
        <v>3569.643</v>
      </c>
      <c r="N92" s="5">
        <v>7</v>
      </c>
      <c r="O92" s="5">
        <v>0.1</v>
      </c>
      <c r="P92" s="8">
        <v>674.16300000000001</v>
      </c>
      <c r="Q92" s="5" t="s">
        <v>22</v>
      </c>
      <c r="R92">
        <f t="shared" si="5"/>
        <v>4</v>
      </c>
    </row>
    <row r="93" spans="1:18" ht="15.5" x14ac:dyDescent="0.35">
      <c r="A93" s="5">
        <v>61</v>
      </c>
      <c r="B93" s="5">
        <f t="shared" si="4"/>
        <v>2015</v>
      </c>
      <c r="C93" s="5">
        <f t="shared" si="3"/>
        <v>3</v>
      </c>
      <c r="D93" s="5" t="s">
        <v>121</v>
      </c>
      <c r="E93" s="6">
        <v>42074</v>
      </c>
      <c r="F93" s="6">
        <v>42076</v>
      </c>
      <c r="G93" s="5" t="s">
        <v>24</v>
      </c>
      <c r="H93" s="5" t="s">
        <v>17</v>
      </c>
      <c r="I93" s="5" t="s">
        <v>122</v>
      </c>
      <c r="J93" s="5" t="s">
        <v>52</v>
      </c>
      <c r="K93" s="5" t="s">
        <v>28</v>
      </c>
      <c r="L93" s="5" t="s">
        <v>29</v>
      </c>
      <c r="M93" s="7">
        <v>3063.27</v>
      </c>
      <c r="N93" s="5">
        <v>7</v>
      </c>
      <c r="O93" s="5">
        <v>0</v>
      </c>
      <c r="P93" s="8">
        <v>581.91</v>
      </c>
      <c r="Q93" s="5" t="s">
        <v>22</v>
      </c>
      <c r="R93">
        <f t="shared" si="5"/>
        <v>2</v>
      </c>
    </row>
    <row r="94" spans="1:18" ht="15.5" x14ac:dyDescent="0.35">
      <c r="A94" s="5">
        <v>265</v>
      </c>
      <c r="B94" s="5">
        <f t="shared" si="4"/>
        <v>2015</v>
      </c>
      <c r="C94" s="5">
        <f t="shared" si="3"/>
        <v>3</v>
      </c>
      <c r="D94" s="5" t="s">
        <v>279</v>
      </c>
      <c r="E94" s="6">
        <v>42069</v>
      </c>
      <c r="F94" s="6">
        <v>42071</v>
      </c>
      <c r="G94" s="5" t="s">
        <v>16</v>
      </c>
      <c r="H94" s="5" t="s">
        <v>25</v>
      </c>
      <c r="I94" s="5" t="s">
        <v>64</v>
      </c>
      <c r="J94" s="5" t="s">
        <v>36</v>
      </c>
      <c r="K94" s="5" t="s">
        <v>37</v>
      </c>
      <c r="L94" s="5" t="s">
        <v>29</v>
      </c>
      <c r="M94" s="7">
        <v>1114.2360000000001</v>
      </c>
      <c r="N94" s="5">
        <v>3</v>
      </c>
      <c r="O94" s="5">
        <v>0.1</v>
      </c>
      <c r="P94" s="8">
        <v>383.70600000000002</v>
      </c>
      <c r="Q94" s="5" t="s">
        <v>30</v>
      </c>
      <c r="R94">
        <f t="shared" si="5"/>
        <v>2</v>
      </c>
    </row>
    <row r="95" spans="1:18" ht="15.5" x14ac:dyDescent="0.35">
      <c r="A95" s="5">
        <v>772</v>
      </c>
      <c r="B95" s="5">
        <f t="shared" si="4"/>
        <v>2015</v>
      </c>
      <c r="C95" s="5">
        <f t="shared" si="3"/>
        <v>3</v>
      </c>
      <c r="D95" s="5" t="s">
        <v>218</v>
      </c>
      <c r="E95" s="6">
        <v>42068</v>
      </c>
      <c r="F95" s="6">
        <v>42070</v>
      </c>
      <c r="G95" s="5" t="s">
        <v>16</v>
      </c>
      <c r="H95" s="5" t="s">
        <v>34</v>
      </c>
      <c r="I95" s="5" t="s">
        <v>302</v>
      </c>
      <c r="J95" s="5" t="s">
        <v>55</v>
      </c>
      <c r="K95" s="5" t="s">
        <v>28</v>
      </c>
      <c r="L95" s="5" t="s">
        <v>29</v>
      </c>
      <c r="M95" s="7">
        <v>1136.6639999999998</v>
      </c>
      <c r="N95" s="5">
        <v>6</v>
      </c>
      <c r="O95" s="5">
        <v>0.6</v>
      </c>
      <c r="P95" s="8">
        <v>-880.95599999999968</v>
      </c>
      <c r="Q95" s="5" t="s">
        <v>22</v>
      </c>
      <c r="R95">
        <f t="shared" si="5"/>
        <v>2</v>
      </c>
    </row>
    <row r="96" spans="1:18" ht="15.5" x14ac:dyDescent="0.35">
      <c r="A96" s="5">
        <v>489</v>
      </c>
      <c r="B96" s="5">
        <f t="shared" si="4"/>
        <v>2014</v>
      </c>
      <c r="C96" s="5">
        <f t="shared" si="3"/>
        <v>3</v>
      </c>
      <c r="D96" s="5" t="s">
        <v>228</v>
      </c>
      <c r="E96" s="6">
        <v>41728</v>
      </c>
      <c r="F96" s="6">
        <v>41730</v>
      </c>
      <c r="G96" s="5" t="s">
        <v>16</v>
      </c>
      <c r="H96" s="5" t="s">
        <v>34</v>
      </c>
      <c r="I96" s="5" t="s">
        <v>26</v>
      </c>
      <c r="J96" s="5" t="s">
        <v>27</v>
      </c>
      <c r="K96" s="5" t="s">
        <v>28</v>
      </c>
      <c r="L96" s="5" t="s">
        <v>29</v>
      </c>
      <c r="M96" s="7">
        <v>1177.173</v>
      </c>
      <c r="N96" s="5">
        <v>3</v>
      </c>
      <c r="O96" s="5">
        <v>0.1</v>
      </c>
      <c r="P96" s="8">
        <v>353.13299999999998</v>
      </c>
      <c r="Q96" s="5" t="s">
        <v>32</v>
      </c>
      <c r="R96">
        <f t="shared" si="5"/>
        <v>2</v>
      </c>
    </row>
    <row r="97" spans="1:18" ht="15.5" x14ac:dyDescent="0.35">
      <c r="A97" s="5">
        <v>73</v>
      </c>
      <c r="B97" s="5">
        <f t="shared" si="4"/>
        <v>2014</v>
      </c>
      <c r="C97" s="5">
        <f t="shared" si="3"/>
        <v>3</v>
      </c>
      <c r="D97" s="5" t="s">
        <v>136</v>
      </c>
      <c r="E97" s="6">
        <v>41727</v>
      </c>
      <c r="F97" s="6">
        <v>41729</v>
      </c>
      <c r="G97" s="5" t="s">
        <v>24</v>
      </c>
      <c r="H97" s="5" t="s">
        <v>17</v>
      </c>
      <c r="I97" s="5" t="s">
        <v>97</v>
      </c>
      <c r="J97" s="5" t="s">
        <v>98</v>
      </c>
      <c r="K97" s="5" t="s">
        <v>42</v>
      </c>
      <c r="L97" s="5" t="s">
        <v>29</v>
      </c>
      <c r="M97" s="7">
        <v>3808.7999999999997</v>
      </c>
      <c r="N97" s="5">
        <v>8</v>
      </c>
      <c r="O97" s="5">
        <v>0</v>
      </c>
      <c r="P97" s="8">
        <v>1523.52</v>
      </c>
      <c r="Q97" s="5" t="s">
        <v>22</v>
      </c>
      <c r="R97">
        <f t="shared" si="5"/>
        <v>2</v>
      </c>
    </row>
    <row r="98" spans="1:18" ht="15.5" x14ac:dyDescent="0.35">
      <c r="A98" s="5">
        <v>111</v>
      </c>
      <c r="B98" s="5">
        <f t="shared" si="4"/>
        <v>2014</v>
      </c>
      <c r="C98" s="5">
        <f t="shared" si="3"/>
        <v>3</v>
      </c>
      <c r="D98" s="5" t="s">
        <v>126</v>
      </c>
      <c r="E98" s="6">
        <v>41727</v>
      </c>
      <c r="F98" s="6">
        <v>41730</v>
      </c>
      <c r="G98" s="5" t="s">
        <v>16</v>
      </c>
      <c r="H98" s="5" t="s">
        <v>25</v>
      </c>
      <c r="I98" s="5" t="s">
        <v>18</v>
      </c>
      <c r="J98" s="5" t="s">
        <v>108</v>
      </c>
      <c r="K98" s="5" t="s">
        <v>20</v>
      </c>
      <c r="L98" s="5" t="s">
        <v>49</v>
      </c>
      <c r="M98" s="7">
        <v>31.4</v>
      </c>
      <c r="N98" s="5">
        <v>2</v>
      </c>
      <c r="O98" s="5">
        <v>0</v>
      </c>
      <c r="P98" s="8">
        <v>7.8500000000000014</v>
      </c>
      <c r="Q98" s="5" t="s">
        <v>32</v>
      </c>
      <c r="R98">
        <f t="shared" si="5"/>
        <v>3</v>
      </c>
    </row>
    <row r="99" spans="1:18" ht="15.5" x14ac:dyDescent="0.35">
      <c r="A99" s="5">
        <v>408</v>
      </c>
      <c r="B99" s="5">
        <f t="shared" si="4"/>
        <v>2014</v>
      </c>
      <c r="C99" s="5">
        <f t="shared" si="3"/>
        <v>3</v>
      </c>
      <c r="D99" s="5" t="s">
        <v>378</v>
      </c>
      <c r="E99" s="6">
        <v>41727</v>
      </c>
      <c r="F99" s="6">
        <v>41730</v>
      </c>
      <c r="G99" s="5" t="s">
        <v>24</v>
      </c>
      <c r="H99" s="5" t="s">
        <v>17</v>
      </c>
      <c r="I99" s="5" t="s">
        <v>197</v>
      </c>
      <c r="J99" s="5" t="s">
        <v>82</v>
      </c>
      <c r="K99" s="5" t="s">
        <v>59</v>
      </c>
      <c r="L99" s="5" t="s">
        <v>29</v>
      </c>
      <c r="M99" s="7">
        <v>1815.2399999999998</v>
      </c>
      <c r="N99" s="5">
        <v>7</v>
      </c>
      <c r="O99" s="5">
        <v>0</v>
      </c>
      <c r="P99" s="8">
        <v>471.94000000000005</v>
      </c>
      <c r="Q99" s="5" t="s">
        <v>22</v>
      </c>
      <c r="R99">
        <f t="shared" si="5"/>
        <v>3</v>
      </c>
    </row>
    <row r="100" spans="1:18" ht="15.5" x14ac:dyDescent="0.35">
      <c r="A100" s="5">
        <v>46</v>
      </c>
      <c r="B100" s="5">
        <f t="shared" si="4"/>
        <v>2014</v>
      </c>
      <c r="C100" s="5">
        <f t="shared" si="3"/>
        <v>3</v>
      </c>
      <c r="D100" s="5" t="s">
        <v>88</v>
      </c>
      <c r="E100" s="6">
        <v>41719</v>
      </c>
      <c r="F100" s="6">
        <v>41724</v>
      </c>
      <c r="G100" s="5" t="s">
        <v>24</v>
      </c>
      <c r="H100" s="5" t="s">
        <v>25</v>
      </c>
      <c r="I100" s="5" t="s">
        <v>18</v>
      </c>
      <c r="J100" s="5" t="s">
        <v>108</v>
      </c>
      <c r="K100" s="5" t="s">
        <v>20</v>
      </c>
      <c r="L100" s="5" t="s">
        <v>29</v>
      </c>
      <c r="M100" s="7">
        <v>86.45</v>
      </c>
      <c r="N100" s="5">
        <v>7</v>
      </c>
      <c r="O100" s="5">
        <v>0</v>
      </c>
      <c r="P100" s="8">
        <v>38.038000000000004</v>
      </c>
      <c r="Q100" s="5" t="s">
        <v>32</v>
      </c>
      <c r="R100">
        <f t="shared" si="5"/>
        <v>5</v>
      </c>
    </row>
    <row r="101" spans="1:18" ht="15.5" x14ac:dyDescent="0.35">
      <c r="A101" s="5">
        <v>273</v>
      </c>
      <c r="B101" s="5">
        <f t="shared" si="4"/>
        <v>2014</v>
      </c>
      <c r="C101" s="5">
        <f t="shared" si="3"/>
        <v>3</v>
      </c>
      <c r="D101" s="5" t="s">
        <v>287</v>
      </c>
      <c r="E101" s="6">
        <v>41718</v>
      </c>
      <c r="F101" s="6">
        <v>41721</v>
      </c>
      <c r="G101" s="5" t="s">
        <v>24</v>
      </c>
      <c r="H101" s="5" t="s">
        <v>17</v>
      </c>
      <c r="I101" s="5" t="s">
        <v>78</v>
      </c>
      <c r="J101" s="5" t="s">
        <v>79</v>
      </c>
      <c r="K101" s="5" t="s">
        <v>37</v>
      </c>
      <c r="L101" s="5" t="s">
        <v>49</v>
      </c>
      <c r="M101" s="7">
        <v>2698.6499999999996</v>
      </c>
      <c r="N101" s="5">
        <v>9</v>
      </c>
      <c r="O101" s="5">
        <v>0</v>
      </c>
      <c r="P101" s="8">
        <v>890.46</v>
      </c>
      <c r="Q101" s="5" t="s">
        <v>22</v>
      </c>
      <c r="R101">
        <f t="shared" si="5"/>
        <v>3</v>
      </c>
    </row>
    <row r="102" spans="1:18" ht="15.5" x14ac:dyDescent="0.35">
      <c r="A102" s="5">
        <v>660</v>
      </c>
      <c r="B102" s="5">
        <f t="shared" si="4"/>
        <v>2014</v>
      </c>
      <c r="C102" s="5">
        <f t="shared" si="3"/>
        <v>3</v>
      </c>
      <c r="D102" s="5" t="s">
        <v>520</v>
      </c>
      <c r="E102" s="6">
        <v>41717</v>
      </c>
      <c r="F102" s="6">
        <v>41717</v>
      </c>
      <c r="G102" s="5" t="s">
        <v>39</v>
      </c>
      <c r="H102" s="5" t="s">
        <v>17</v>
      </c>
      <c r="I102" s="5" t="s">
        <v>64</v>
      </c>
      <c r="J102" s="5" t="s">
        <v>36</v>
      </c>
      <c r="K102" s="5" t="s">
        <v>37</v>
      </c>
      <c r="L102" s="5" t="s">
        <v>49</v>
      </c>
      <c r="M102" s="7">
        <v>748.11599999999999</v>
      </c>
      <c r="N102" s="5">
        <v>4</v>
      </c>
      <c r="O102" s="5">
        <v>0.1</v>
      </c>
      <c r="P102" s="8">
        <v>282.51599999999996</v>
      </c>
      <c r="Q102" s="5" t="s">
        <v>30</v>
      </c>
      <c r="R102">
        <f t="shared" si="5"/>
        <v>0</v>
      </c>
    </row>
    <row r="103" spans="1:18" ht="15.5" x14ac:dyDescent="0.35">
      <c r="A103" s="5">
        <v>128</v>
      </c>
      <c r="B103" s="5">
        <f t="shared" si="4"/>
        <v>2014</v>
      </c>
      <c r="C103" s="5">
        <f t="shared" si="3"/>
        <v>3</v>
      </c>
      <c r="D103" s="5" t="s">
        <v>163</v>
      </c>
      <c r="E103" s="6">
        <v>41712</v>
      </c>
      <c r="F103" s="6">
        <v>41717</v>
      </c>
      <c r="G103" s="5" t="s">
        <v>47</v>
      </c>
      <c r="H103" s="5" t="s">
        <v>34</v>
      </c>
      <c r="I103" s="5" t="s">
        <v>18</v>
      </c>
      <c r="J103" s="5" t="s">
        <v>108</v>
      </c>
      <c r="K103" s="5" t="s">
        <v>20</v>
      </c>
      <c r="L103" s="5" t="s">
        <v>49</v>
      </c>
      <c r="M103" s="7">
        <v>160.32</v>
      </c>
      <c r="N103" s="5">
        <v>2</v>
      </c>
      <c r="O103" s="5">
        <v>0</v>
      </c>
      <c r="P103" s="8">
        <v>44.889600000000002</v>
      </c>
      <c r="Q103" s="5" t="s">
        <v>32</v>
      </c>
      <c r="R103">
        <f t="shared" si="5"/>
        <v>5</v>
      </c>
    </row>
    <row r="104" spans="1:18" ht="15.5" x14ac:dyDescent="0.35">
      <c r="A104" s="5">
        <v>154</v>
      </c>
      <c r="B104" s="5">
        <f t="shared" si="4"/>
        <v>2014</v>
      </c>
      <c r="C104" s="5">
        <f t="shared" si="3"/>
        <v>3</v>
      </c>
      <c r="D104" s="5" t="s">
        <v>163</v>
      </c>
      <c r="E104" s="6">
        <v>41712</v>
      </c>
      <c r="F104" s="6">
        <v>41717</v>
      </c>
      <c r="G104" s="5" t="s">
        <v>47</v>
      </c>
      <c r="H104" s="5" t="s">
        <v>34</v>
      </c>
      <c r="I104" s="5" t="s">
        <v>18</v>
      </c>
      <c r="J104" s="5" t="s">
        <v>108</v>
      </c>
      <c r="K104" s="5" t="s">
        <v>20</v>
      </c>
      <c r="L104" s="5" t="s">
        <v>29</v>
      </c>
      <c r="M104" s="7">
        <v>127.88</v>
      </c>
      <c r="N104" s="5">
        <v>2</v>
      </c>
      <c r="O104" s="5">
        <v>0</v>
      </c>
      <c r="P104" s="8">
        <v>40.921599999999998</v>
      </c>
      <c r="Q104" s="5" t="s">
        <v>32</v>
      </c>
      <c r="R104">
        <f t="shared" si="5"/>
        <v>5</v>
      </c>
    </row>
    <row r="105" spans="1:18" ht="15.5" x14ac:dyDescent="0.35">
      <c r="A105" s="5">
        <v>157</v>
      </c>
      <c r="B105" s="5">
        <f t="shared" si="4"/>
        <v>2014</v>
      </c>
      <c r="C105" s="5">
        <f t="shared" si="3"/>
        <v>3</v>
      </c>
      <c r="D105" s="5" t="s">
        <v>163</v>
      </c>
      <c r="E105" s="6">
        <v>41712</v>
      </c>
      <c r="F105" s="6">
        <v>41717</v>
      </c>
      <c r="G105" s="5" t="s">
        <v>47</v>
      </c>
      <c r="H105" s="5" t="s">
        <v>34</v>
      </c>
      <c r="I105" s="5" t="s">
        <v>18</v>
      </c>
      <c r="J105" s="5" t="s">
        <v>108</v>
      </c>
      <c r="K105" s="5" t="s">
        <v>20</v>
      </c>
      <c r="L105" s="5" t="s">
        <v>49</v>
      </c>
      <c r="M105" s="7">
        <v>46</v>
      </c>
      <c r="N105" s="5">
        <v>4</v>
      </c>
      <c r="O105" s="5">
        <v>0</v>
      </c>
      <c r="P105" s="8">
        <v>20.7</v>
      </c>
      <c r="Q105" s="5" t="s">
        <v>32</v>
      </c>
      <c r="R105">
        <f t="shared" si="5"/>
        <v>5</v>
      </c>
    </row>
    <row r="106" spans="1:18" ht="15.5" x14ac:dyDescent="0.35">
      <c r="A106" s="5">
        <v>110</v>
      </c>
      <c r="B106" s="5">
        <f t="shared" si="4"/>
        <v>2014</v>
      </c>
      <c r="C106" s="5">
        <f t="shared" si="3"/>
        <v>3</v>
      </c>
      <c r="D106" s="5" t="s">
        <v>166</v>
      </c>
      <c r="E106" s="6">
        <v>41711</v>
      </c>
      <c r="F106" s="6">
        <v>41711</v>
      </c>
      <c r="G106" s="5" t="s">
        <v>39</v>
      </c>
      <c r="H106" s="5" t="s">
        <v>34</v>
      </c>
      <c r="I106" s="5" t="s">
        <v>167</v>
      </c>
      <c r="J106" s="5" t="s">
        <v>36</v>
      </c>
      <c r="K106" s="5" t="s">
        <v>37</v>
      </c>
      <c r="L106" s="5" t="s">
        <v>29</v>
      </c>
      <c r="M106" s="7">
        <v>2570.8649999999998</v>
      </c>
      <c r="N106" s="5">
        <v>11</v>
      </c>
      <c r="O106" s="5">
        <v>0.5</v>
      </c>
      <c r="P106" s="8">
        <v>-2211.165</v>
      </c>
      <c r="Q106" s="5" t="s">
        <v>22</v>
      </c>
      <c r="R106">
        <f t="shared" si="5"/>
        <v>0</v>
      </c>
    </row>
    <row r="107" spans="1:18" ht="15.5" x14ac:dyDescent="0.35">
      <c r="A107" s="5">
        <v>155</v>
      </c>
      <c r="B107" s="5">
        <f t="shared" si="4"/>
        <v>2014</v>
      </c>
      <c r="C107" s="5">
        <f t="shared" si="3"/>
        <v>3</v>
      </c>
      <c r="D107" s="5" t="s">
        <v>195</v>
      </c>
      <c r="E107" s="6">
        <v>41709</v>
      </c>
      <c r="F107" s="6">
        <v>41713</v>
      </c>
      <c r="G107" s="5" t="s">
        <v>47</v>
      </c>
      <c r="H107" s="5" t="s">
        <v>17</v>
      </c>
      <c r="I107" s="5" t="s">
        <v>26</v>
      </c>
      <c r="J107" s="5" t="s">
        <v>27</v>
      </c>
      <c r="K107" s="5" t="s">
        <v>28</v>
      </c>
      <c r="L107" s="5" t="s">
        <v>21</v>
      </c>
      <c r="M107" s="7">
        <v>2892.1049999999996</v>
      </c>
      <c r="N107" s="5">
        <v>5</v>
      </c>
      <c r="O107" s="5">
        <v>0.1</v>
      </c>
      <c r="P107" s="8">
        <v>160.60500000000008</v>
      </c>
      <c r="Q107" s="5" t="s">
        <v>22</v>
      </c>
      <c r="R107">
        <f t="shared" si="5"/>
        <v>4</v>
      </c>
    </row>
    <row r="108" spans="1:18" ht="15.5" x14ac:dyDescent="0.35">
      <c r="A108" s="5">
        <v>47</v>
      </c>
      <c r="B108" s="5">
        <f t="shared" si="4"/>
        <v>2014</v>
      </c>
      <c r="C108" s="5">
        <f t="shared" si="3"/>
        <v>3</v>
      </c>
      <c r="D108" s="5" t="s">
        <v>109</v>
      </c>
      <c r="E108" s="6">
        <v>41706</v>
      </c>
      <c r="F108" s="6">
        <v>41706</v>
      </c>
      <c r="G108" s="5" t="s">
        <v>39</v>
      </c>
      <c r="H108" s="5" t="s">
        <v>25</v>
      </c>
      <c r="I108" s="5" t="s">
        <v>64</v>
      </c>
      <c r="J108" s="5" t="s">
        <v>36</v>
      </c>
      <c r="K108" s="5" t="s">
        <v>37</v>
      </c>
      <c r="L108" s="5" t="s">
        <v>29</v>
      </c>
      <c r="M108" s="7">
        <v>2092.4999999999995</v>
      </c>
      <c r="N108" s="5">
        <v>5</v>
      </c>
      <c r="O108" s="5">
        <v>0.1</v>
      </c>
      <c r="P108" s="8">
        <v>720.74999999999989</v>
      </c>
      <c r="Q108" s="5" t="s">
        <v>30</v>
      </c>
      <c r="R108">
        <f t="shared" si="5"/>
        <v>0</v>
      </c>
    </row>
    <row r="109" spans="1:18" ht="15.5" x14ac:dyDescent="0.35">
      <c r="A109" s="5">
        <v>717</v>
      </c>
      <c r="B109" s="5">
        <f t="shared" si="4"/>
        <v>2014</v>
      </c>
      <c r="C109" s="5">
        <f t="shared" si="3"/>
        <v>3</v>
      </c>
      <c r="D109" s="5" t="s">
        <v>109</v>
      </c>
      <c r="E109" s="6">
        <v>41706</v>
      </c>
      <c r="F109" s="6">
        <v>41706</v>
      </c>
      <c r="G109" s="5" t="s">
        <v>39</v>
      </c>
      <c r="H109" s="5" t="s">
        <v>25</v>
      </c>
      <c r="I109" s="5" t="s">
        <v>64</v>
      </c>
      <c r="J109" s="5" t="s">
        <v>36</v>
      </c>
      <c r="K109" s="5" t="s">
        <v>37</v>
      </c>
      <c r="L109" s="5" t="s">
        <v>21</v>
      </c>
      <c r="M109" s="7">
        <v>779.28</v>
      </c>
      <c r="N109" s="5">
        <v>5</v>
      </c>
      <c r="O109" s="5">
        <v>0.15</v>
      </c>
      <c r="P109" s="8">
        <v>-0.11999999999997613</v>
      </c>
      <c r="Q109" s="5" t="s">
        <v>30</v>
      </c>
      <c r="R109">
        <f t="shared" si="5"/>
        <v>0</v>
      </c>
    </row>
    <row r="110" spans="1:18" ht="15.5" x14ac:dyDescent="0.35">
      <c r="A110" s="5">
        <v>755</v>
      </c>
      <c r="B110" s="5">
        <f t="shared" si="4"/>
        <v>2014</v>
      </c>
      <c r="C110" s="5">
        <f t="shared" si="3"/>
        <v>3</v>
      </c>
      <c r="D110" s="5" t="s">
        <v>455</v>
      </c>
      <c r="E110" s="6">
        <v>41703</v>
      </c>
      <c r="F110" s="6">
        <v>41710</v>
      </c>
      <c r="G110" s="5" t="s">
        <v>47</v>
      </c>
      <c r="H110" s="5" t="s">
        <v>17</v>
      </c>
      <c r="I110" s="5" t="s">
        <v>102</v>
      </c>
      <c r="J110" s="5" t="s">
        <v>103</v>
      </c>
      <c r="K110" s="5" t="s">
        <v>28</v>
      </c>
      <c r="L110" s="5" t="s">
        <v>49</v>
      </c>
      <c r="M110" s="7">
        <v>2051.0129999999995</v>
      </c>
      <c r="N110" s="5">
        <v>5</v>
      </c>
      <c r="O110" s="5">
        <v>0.17</v>
      </c>
      <c r="P110" s="8">
        <v>667.11300000000006</v>
      </c>
      <c r="Q110" s="5" t="s">
        <v>32</v>
      </c>
      <c r="R110">
        <f t="shared" si="5"/>
        <v>7</v>
      </c>
    </row>
    <row r="111" spans="1:18" ht="15.5" x14ac:dyDescent="0.35">
      <c r="A111" s="5">
        <v>235</v>
      </c>
      <c r="B111" s="5">
        <f t="shared" si="4"/>
        <v>2013</v>
      </c>
      <c r="C111" s="5">
        <f t="shared" si="3"/>
        <v>3</v>
      </c>
      <c r="D111" s="5" t="s">
        <v>256</v>
      </c>
      <c r="E111" s="6">
        <v>41363</v>
      </c>
      <c r="F111" s="6">
        <v>41365</v>
      </c>
      <c r="G111" s="5" t="s">
        <v>16</v>
      </c>
      <c r="H111" s="5" t="s">
        <v>17</v>
      </c>
      <c r="I111" s="5" t="s">
        <v>257</v>
      </c>
      <c r="J111" s="5" t="s">
        <v>144</v>
      </c>
      <c r="K111" s="5" t="s">
        <v>42</v>
      </c>
      <c r="L111" s="5" t="s">
        <v>21</v>
      </c>
      <c r="M111" s="7">
        <v>1274.7</v>
      </c>
      <c r="N111" s="5">
        <v>2</v>
      </c>
      <c r="O111" s="5">
        <v>0</v>
      </c>
      <c r="P111" s="8">
        <v>140.16</v>
      </c>
      <c r="Q111" s="5" t="s">
        <v>30</v>
      </c>
      <c r="R111">
        <f t="shared" si="5"/>
        <v>2</v>
      </c>
    </row>
    <row r="112" spans="1:18" ht="15.5" x14ac:dyDescent="0.35">
      <c r="A112" s="5">
        <v>719</v>
      </c>
      <c r="B112" s="5">
        <f t="shared" si="4"/>
        <v>2013</v>
      </c>
      <c r="C112" s="5">
        <f t="shared" si="3"/>
        <v>3</v>
      </c>
      <c r="D112" s="5" t="s">
        <v>544</v>
      </c>
      <c r="E112" s="6">
        <v>41361</v>
      </c>
      <c r="F112" s="6">
        <v>41366</v>
      </c>
      <c r="G112" s="5" t="s">
        <v>47</v>
      </c>
      <c r="H112" s="5" t="s">
        <v>17</v>
      </c>
      <c r="I112" s="5" t="s">
        <v>18</v>
      </c>
      <c r="J112" s="5" t="s">
        <v>48</v>
      </c>
      <c r="K112" s="5" t="s">
        <v>20</v>
      </c>
      <c r="L112" s="5" t="s">
        <v>21</v>
      </c>
      <c r="M112" s="7">
        <v>166.24</v>
      </c>
      <c r="N112" s="5">
        <v>1</v>
      </c>
      <c r="O112" s="5">
        <v>0</v>
      </c>
      <c r="P112" s="8">
        <v>24.936000000000007</v>
      </c>
      <c r="Q112" s="5" t="s">
        <v>32</v>
      </c>
      <c r="R112">
        <f t="shared" si="5"/>
        <v>5</v>
      </c>
    </row>
    <row r="113" spans="1:18" ht="15.5" x14ac:dyDescent="0.35">
      <c r="A113" s="5">
        <v>766</v>
      </c>
      <c r="B113" s="5">
        <f t="shared" si="4"/>
        <v>2013</v>
      </c>
      <c r="C113" s="5">
        <f t="shared" si="3"/>
        <v>3</v>
      </c>
      <c r="D113" s="5" t="s">
        <v>544</v>
      </c>
      <c r="E113" s="6">
        <v>41361</v>
      </c>
      <c r="F113" s="6">
        <v>41366</v>
      </c>
      <c r="G113" s="5" t="s">
        <v>47</v>
      </c>
      <c r="H113" s="5" t="s">
        <v>17</v>
      </c>
      <c r="I113" s="5" t="s">
        <v>18</v>
      </c>
      <c r="J113" s="5" t="s">
        <v>48</v>
      </c>
      <c r="K113" s="5" t="s">
        <v>20</v>
      </c>
      <c r="L113" s="5" t="s">
        <v>49</v>
      </c>
      <c r="M113" s="7">
        <v>33.4</v>
      </c>
      <c r="N113" s="5">
        <v>5</v>
      </c>
      <c r="O113" s="5">
        <v>0</v>
      </c>
      <c r="P113" s="8">
        <v>16.032</v>
      </c>
      <c r="Q113" s="5" t="s">
        <v>32</v>
      </c>
      <c r="R113">
        <f t="shared" si="5"/>
        <v>5</v>
      </c>
    </row>
    <row r="114" spans="1:18" ht="15.5" x14ac:dyDescent="0.35">
      <c r="A114" s="5">
        <v>661</v>
      </c>
      <c r="B114" s="5">
        <f t="shared" si="4"/>
        <v>2013</v>
      </c>
      <c r="C114" s="5">
        <f t="shared" si="3"/>
        <v>3</v>
      </c>
      <c r="D114" s="5" t="s">
        <v>521</v>
      </c>
      <c r="E114" s="6">
        <v>41354</v>
      </c>
      <c r="F114" s="6">
        <v>41356</v>
      </c>
      <c r="G114" s="5" t="s">
        <v>24</v>
      </c>
      <c r="H114" s="5" t="s">
        <v>17</v>
      </c>
      <c r="I114" s="5" t="s">
        <v>64</v>
      </c>
      <c r="J114" s="5" t="s">
        <v>36</v>
      </c>
      <c r="K114" s="5" t="s">
        <v>37</v>
      </c>
      <c r="L114" s="5" t="s">
        <v>29</v>
      </c>
      <c r="M114" s="7">
        <v>943.86600000000021</v>
      </c>
      <c r="N114" s="5">
        <v>7</v>
      </c>
      <c r="O114" s="5">
        <v>0.1</v>
      </c>
      <c r="P114" s="8">
        <v>209.70599999999996</v>
      </c>
      <c r="Q114" s="5" t="s">
        <v>30</v>
      </c>
      <c r="R114">
        <f t="shared" si="5"/>
        <v>2</v>
      </c>
    </row>
    <row r="115" spans="1:18" ht="15.5" x14ac:dyDescent="0.35">
      <c r="A115" s="5">
        <v>496</v>
      </c>
      <c r="B115" s="5">
        <f t="shared" si="4"/>
        <v>2013</v>
      </c>
      <c r="C115" s="5">
        <f t="shared" si="3"/>
        <v>3</v>
      </c>
      <c r="D115" s="5" t="s">
        <v>178</v>
      </c>
      <c r="E115" s="6">
        <v>41347</v>
      </c>
      <c r="F115" s="6">
        <v>41350</v>
      </c>
      <c r="G115" s="5" t="s">
        <v>16</v>
      </c>
      <c r="H115" s="5" t="s">
        <v>17</v>
      </c>
      <c r="I115" s="5" t="s">
        <v>167</v>
      </c>
      <c r="J115" s="5" t="s">
        <v>36</v>
      </c>
      <c r="K115" s="5" t="s">
        <v>37</v>
      </c>
      <c r="L115" s="5" t="s">
        <v>29</v>
      </c>
      <c r="M115" s="7">
        <v>1273.125</v>
      </c>
      <c r="N115" s="5">
        <v>7</v>
      </c>
      <c r="O115" s="5">
        <v>0.5</v>
      </c>
      <c r="P115" s="8">
        <v>-993.19499999999994</v>
      </c>
      <c r="Q115" s="5" t="s">
        <v>22</v>
      </c>
      <c r="R115">
        <f t="shared" si="5"/>
        <v>3</v>
      </c>
    </row>
    <row r="116" spans="1:18" ht="15.5" x14ac:dyDescent="0.35">
      <c r="A116" s="5">
        <v>701</v>
      </c>
      <c r="B116" s="5">
        <f t="shared" si="4"/>
        <v>2013</v>
      </c>
      <c r="C116" s="5">
        <f t="shared" si="3"/>
        <v>3</v>
      </c>
      <c r="D116" s="5" t="s">
        <v>536</v>
      </c>
      <c r="E116" s="6">
        <v>41339</v>
      </c>
      <c r="F116" s="6">
        <v>41344</v>
      </c>
      <c r="G116" s="5" t="s">
        <v>47</v>
      </c>
      <c r="H116" s="5" t="s">
        <v>17</v>
      </c>
      <c r="I116" s="5" t="s">
        <v>84</v>
      </c>
      <c r="J116" s="5" t="s">
        <v>82</v>
      </c>
      <c r="K116" s="5" t="s">
        <v>59</v>
      </c>
      <c r="L116" s="5" t="s">
        <v>49</v>
      </c>
      <c r="M116" s="7">
        <v>1903</v>
      </c>
      <c r="N116" s="5">
        <v>5</v>
      </c>
      <c r="O116" s="5">
        <v>0</v>
      </c>
      <c r="P116" s="8">
        <v>57</v>
      </c>
      <c r="Q116" s="5" t="s">
        <v>22</v>
      </c>
      <c r="R116">
        <f t="shared" si="5"/>
        <v>5</v>
      </c>
    </row>
    <row r="117" spans="1:18" ht="15.5" x14ac:dyDescent="0.35">
      <c r="A117" s="5">
        <v>296</v>
      </c>
      <c r="B117" s="5">
        <f t="shared" si="4"/>
        <v>2012</v>
      </c>
      <c r="C117" s="5">
        <f t="shared" si="3"/>
        <v>3</v>
      </c>
      <c r="D117" s="5" t="s">
        <v>307</v>
      </c>
      <c r="E117" s="6">
        <v>40998</v>
      </c>
      <c r="F117" s="6">
        <v>41002</v>
      </c>
      <c r="G117" s="5" t="s">
        <v>47</v>
      </c>
      <c r="H117" s="5" t="s">
        <v>17</v>
      </c>
      <c r="I117" s="5" t="s">
        <v>78</v>
      </c>
      <c r="J117" s="5" t="s">
        <v>79</v>
      </c>
      <c r="K117" s="5" t="s">
        <v>37</v>
      </c>
      <c r="L117" s="5" t="s">
        <v>29</v>
      </c>
      <c r="M117" s="7">
        <v>2624.04</v>
      </c>
      <c r="N117" s="5">
        <v>6</v>
      </c>
      <c r="O117" s="5">
        <v>0</v>
      </c>
      <c r="P117" s="8">
        <v>446.04</v>
      </c>
      <c r="Q117" s="5" t="s">
        <v>22</v>
      </c>
      <c r="R117">
        <f t="shared" si="5"/>
        <v>4</v>
      </c>
    </row>
    <row r="118" spans="1:18" ht="15.5" x14ac:dyDescent="0.35">
      <c r="A118" s="5">
        <v>28</v>
      </c>
      <c r="B118" s="5">
        <f t="shared" si="4"/>
        <v>2012</v>
      </c>
      <c r="C118" s="5">
        <f t="shared" si="3"/>
        <v>3</v>
      </c>
      <c r="D118" s="5" t="s">
        <v>87</v>
      </c>
      <c r="E118" s="6">
        <v>40981</v>
      </c>
      <c r="F118" s="6">
        <v>40984</v>
      </c>
      <c r="G118" s="5" t="s">
        <v>24</v>
      </c>
      <c r="H118" s="5" t="s">
        <v>17</v>
      </c>
      <c r="I118" s="5" t="s">
        <v>35</v>
      </c>
      <c r="J118" s="5" t="s">
        <v>36</v>
      </c>
      <c r="K118" s="5" t="s">
        <v>37</v>
      </c>
      <c r="L118" s="5" t="s">
        <v>49</v>
      </c>
      <c r="M118" s="7">
        <v>3069.7380000000003</v>
      </c>
      <c r="N118" s="5">
        <v>6</v>
      </c>
      <c r="O118" s="5">
        <v>0.1</v>
      </c>
      <c r="P118" s="8">
        <v>1364.2379999999996</v>
      </c>
      <c r="Q118" s="5" t="s">
        <v>30</v>
      </c>
      <c r="R118">
        <f t="shared" si="5"/>
        <v>3</v>
      </c>
    </row>
    <row r="119" spans="1:18" ht="15.5" x14ac:dyDescent="0.35">
      <c r="A119" s="5">
        <v>629</v>
      </c>
      <c r="B119" s="5">
        <f t="shared" si="4"/>
        <v>2012</v>
      </c>
      <c r="C119" s="5">
        <f t="shared" si="3"/>
        <v>3</v>
      </c>
      <c r="D119" s="5" t="s">
        <v>393</v>
      </c>
      <c r="E119" s="6">
        <v>40979</v>
      </c>
      <c r="F119" s="6">
        <v>40984</v>
      </c>
      <c r="G119" s="5" t="s">
        <v>47</v>
      </c>
      <c r="H119" s="5" t="s">
        <v>17</v>
      </c>
      <c r="I119" s="5" t="s">
        <v>61</v>
      </c>
      <c r="J119" s="5" t="s">
        <v>62</v>
      </c>
      <c r="K119" s="5" t="s">
        <v>28</v>
      </c>
      <c r="L119" s="5" t="s">
        <v>29</v>
      </c>
      <c r="M119" s="7">
        <v>3272.0099999999998</v>
      </c>
      <c r="N119" s="5">
        <v>7</v>
      </c>
      <c r="O119" s="5">
        <v>0</v>
      </c>
      <c r="P119" s="8">
        <v>1537.83</v>
      </c>
      <c r="Q119" s="5" t="s">
        <v>32</v>
      </c>
      <c r="R119">
        <f t="shared" si="5"/>
        <v>5</v>
      </c>
    </row>
    <row r="120" spans="1:18" ht="15.5" x14ac:dyDescent="0.35">
      <c r="A120" s="5">
        <v>525</v>
      </c>
      <c r="B120" s="5">
        <f t="shared" si="4"/>
        <v>2012</v>
      </c>
      <c r="C120" s="5">
        <f t="shared" si="3"/>
        <v>3</v>
      </c>
      <c r="D120" s="5" t="s">
        <v>429</v>
      </c>
      <c r="E120" s="6">
        <v>40978</v>
      </c>
      <c r="F120" s="6">
        <v>40980</v>
      </c>
      <c r="G120" s="5" t="s">
        <v>24</v>
      </c>
      <c r="H120" s="5" t="s">
        <v>34</v>
      </c>
      <c r="I120" s="5" t="s">
        <v>115</v>
      </c>
      <c r="J120" s="5" t="s">
        <v>52</v>
      </c>
      <c r="K120" s="5" t="s">
        <v>28</v>
      </c>
      <c r="L120" s="5" t="s">
        <v>21</v>
      </c>
      <c r="M120" s="7">
        <v>642.68999999999994</v>
      </c>
      <c r="N120" s="5">
        <v>1</v>
      </c>
      <c r="O120" s="5">
        <v>0</v>
      </c>
      <c r="P120" s="8">
        <v>244.20000000000002</v>
      </c>
      <c r="Q120" s="5" t="s">
        <v>30</v>
      </c>
      <c r="R120">
        <f t="shared" si="5"/>
        <v>2</v>
      </c>
    </row>
    <row r="121" spans="1:18" ht="15.5" x14ac:dyDescent="0.35">
      <c r="A121" s="5">
        <v>676</v>
      </c>
      <c r="B121" s="5">
        <f t="shared" si="4"/>
        <v>2012</v>
      </c>
      <c r="C121" s="5">
        <f t="shared" si="3"/>
        <v>3</v>
      </c>
      <c r="D121" s="5" t="s">
        <v>298</v>
      </c>
      <c r="E121" s="6">
        <v>40977</v>
      </c>
      <c r="F121" s="6">
        <v>40979</v>
      </c>
      <c r="G121" s="5" t="s">
        <v>16</v>
      </c>
      <c r="H121" s="5" t="s">
        <v>17</v>
      </c>
      <c r="I121" s="5" t="s">
        <v>61</v>
      </c>
      <c r="J121" s="5" t="s">
        <v>62</v>
      </c>
      <c r="K121" s="5" t="s">
        <v>28</v>
      </c>
      <c r="L121" s="5" t="s">
        <v>21</v>
      </c>
      <c r="M121" s="7">
        <v>1274.1600000000001</v>
      </c>
      <c r="N121" s="5">
        <v>4</v>
      </c>
      <c r="O121" s="5">
        <v>0</v>
      </c>
      <c r="P121" s="8">
        <v>382.20000000000005</v>
      </c>
      <c r="Q121" s="5" t="s">
        <v>30</v>
      </c>
      <c r="R121">
        <f t="shared" si="5"/>
        <v>2</v>
      </c>
    </row>
    <row r="122" spans="1:18" ht="15.5" x14ac:dyDescent="0.35">
      <c r="A122" s="5">
        <v>10</v>
      </c>
      <c r="B122" s="5">
        <f t="shared" si="4"/>
        <v>2012</v>
      </c>
      <c r="C122" s="5">
        <f t="shared" si="3"/>
        <v>3</v>
      </c>
      <c r="D122" s="5" t="s">
        <v>15</v>
      </c>
      <c r="E122" s="6">
        <v>40974</v>
      </c>
      <c r="F122" s="6">
        <v>40975</v>
      </c>
      <c r="G122" s="5" t="s">
        <v>16</v>
      </c>
      <c r="H122" s="5" t="s">
        <v>17</v>
      </c>
      <c r="I122" s="5" t="s">
        <v>18</v>
      </c>
      <c r="J122" s="5" t="s">
        <v>48</v>
      </c>
      <c r="K122" s="5" t="s">
        <v>20</v>
      </c>
      <c r="L122" s="5" t="s">
        <v>29</v>
      </c>
      <c r="M122" s="7">
        <v>48.712000000000003</v>
      </c>
      <c r="N122" s="5">
        <v>1</v>
      </c>
      <c r="O122" s="5">
        <v>0.2</v>
      </c>
      <c r="P122" s="8">
        <v>5.4800999999999966</v>
      </c>
      <c r="Q122" s="5" t="s">
        <v>22</v>
      </c>
      <c r="R122">
        <f t="shared" si="5"/>
        <v>1</v>
      </c>
    </row>
    <row r="123" spans="1:18" ht="15.5" x14ac:dyDescent="0.35">
      <c r="A123" s="5">
        <v>11</v>
      </c>
      <c r="B123" s="5">
        <f t="shared" si="4"/>
        <v>2012</v>
      </c>
      <c r="C123" s="5">
        <f t="shared" si="3"/>
        <v>3</v>
      </c>
      <c r="D123" s="5" t="s">
        <v>15</v>
      </c>
      <c r="E123" s="6">
        <v>40974</v>
      </c>
      <c r="F123" s="6">
        <v>40975</v>
      </c>
      <c r="G123" s="5" t="s">
        <v>16</v>
      </c>
      <c r="H123" s="5" t="s">
        <v>17</v>
      </c>
      <c r="I123" s="5" t="s">
        <v>18</v>
      </c>
      <c r="J123" s="5" t="s">
        <v>48</v>
      </c>
      <c r="K123" s="5" t="s">
        <v>20</v>
      </c>
      <c r="L123" s="5" t="s">
        <v>49</v>
      </c>
      <c r="M123" s="7">
        <v>17.940000000000001</v>
      </c>
      <c r="N123" s="5">
        <v>3</v>
      </c>
      <c r="O123" s="5">
        <v>0</v>
      </c>
      <c r="P123" s="8">
        <v>4.6644000000000005</v>
      </c>
      <c r="Q123" s="5" t="s">
        <v>22</v>
      </c>
      <c r="R123">
        <f t="shared" si="5"/>
        <v>1</v>
      </c>
    </row>
    <row r="124" spans="1:18" ht="15.5" x14ac:dyDescent="0.35">
      <c r="A124" s="5">
        <v>22</v>
      </c>
      <c r="B124" s="5">
        <f t="shared" si="4"/>
        <v>2012</v>
      </c>
      <c r="C124" s="5">
        <f t="shared" si="3"/>
        <v>3</v>
      </c>
      <c r="D124" s="5" t="s">
        <v>15</v>
      </c>
      <c r="E124" s="6">
        <v>40974</v>
      </c>
      <c r="F124" s="6">
        <v>40975</v>
      </c>
      <c r="G124" s="5" t="s">
        <v>16</v>
      </c>
      <c r="H124" s="5" t="s">
        <v>17</v>
      </c>
      <c r="I124" s="5" t="s">
        <v>18</v>
      </c>
      <c r="J124" s="5" t="s">
        <v>48</v>
      </c>
      <c r="K124" s="5" t="s">
        <v>20</v>
      </c>
      <c r="L124" s="5" t="s">
        <v>49</v>
      </c>
      <c r="M124" s="7">
        <v>242.94</v>
      </c>
      <c r="N124" s="5">
        <v>3</v>
      </c>
      <c r="O124" s="5">
        <v>0</v>
      </c>
      <c r="P124" s="8">
        <v>4.8588000000000164</v>
      </c>
      <c r="Q124" s="5" t="s">
        <v>22</v>
      </c>
      <c r="R124">
        <f t="shared" si="5"/>
        <v>1</v>
      </c>
    </row>
    <row r="125" spans="1:18" ht="15.5" x14ac:dyDescent="0.35">
      <c r="A125" s="5">
        <v>664</v>
      </c>
      <c r="B125" s="5">
        <f t="shared" si="4"/>
        <v>2012</v>
      </c>
      <c r="C125" s="5">
        <f t="shared" si="3"/>
        <v>3</v>
      </c>
      <c r="D125" s="5" t="s">
        <v>138</v>
      </c>
      <c r="E125" s="6">
        <v>40972</v>
      </c>
      <c r="F125" s="6">
        <v>40975</v>
      </c>
      <c r="G125" s="5" t="s">
        <v>24</v>
      </c>
      <c r="H125" s="5" t="s">
        <v>17</v>
      </c>
      <c r="I125" s="5" t="s">
        <v>18</v>
      </c>
      <c r="J125" s="5" t="s">
        <v>89</v>
      </c>
      <c r="K125" s="5" t="s">
        <v>20</v>
      </c>
      <c r="L125" s="5" t="s">
        <v>21</v>
      </c>
      <c r="M125" s="7">
        <v>479.97</v>
      </c>
      <c r="N125" s="5">
        <v>3</v>
      </c>
      <c r="O125" s="5">
        <v>0</v>
      </c>
      <c r="P125" s="8">
        <v>177.58890000000002</v>
      </c>
      <c r="Q125" s="5" t="s">
        <v>32</v>
      </c>
      <c r="R125">
        <f t="shared" si="5"/>
        <v>3</v>
      </c>
    </row>
    <row r="126" spans="1:18" ht="15.5" x14ac:dyDescent="0.35">
      <c r="A126" s="5">
        <v>665</v>
      </c>
      <c r="B126" s="5">
        <f t="shared" si="4"/>
        <v>2012</v>
      </c>
      <c r="C126" s="5">
        <f t="shared" si="3"/>
        <v>3</v>
      </c>
      <c r="D126" s="5" t="s">
        <v>138</v>
      </c>
      <c r="E126" s="6">
        <v>40972</v>
      </c>
      <c r="F126" s="6">
        <v>40975</v>
      </c>
      <c r="G126" s="5" t="s">
        <v>24</v>
      </c>
      <c r="H126" s="5" t="s">
        <v>17</v>
      </c>
      <c r="I126" s="5" t="s">
        <v>18</v>
      </c>
      <c r="J126" s="5" t="s">
        <v>89</v>
      </c>
      <c r="K126" s="5" t="s">
        <v>20</v>
      </c>
      <c r="L126" s="5" t="s">
        <v>49</v>
      </c>
      <c r="M126" s="7">
        <v>97.82</v>
      </c>
      <c r="N126" s="5">
        <v>2</v>
      </c>
      <c r="O126" s="5">
        <v>0</v>
      </c>
      <c r="P126" s="8">
        <v>45.975399999999993</v>
      </c>
      <c r="Q126" s="5" t="s">
        <v>32</v>
      </c>
      <c r="R126">
        <f t="shared" si="5"/>
        <v>3</v>
      </c>
    </row>
    <row r="127" spans="1:18" ht="15.5" x14ac:dyDescent="0.35">
      <c r="A127" s="5">
        <v>666</v>
      </c>
      <c r="B127" s="5">
        <f t="shared" si="4"/>
        <v>2012</v>
      </c>
      <c r="C127" s="5">
        <f t="shared" si="3"/>
        <v>3</v>
      </c>
      <c r="D127" s="5" t="s">
        <v>138</v>
      </c>
      <c r="E127" s="6">
        <v>40972</v>
      </c>
      <c r="F127" s="6">
        <v>40975</v>
      </c>
      <c r="G127" s="5" t="s">
        <v>24</v>
      </c>
      <c r="H127" s="5" t="s">
        <v>17</v>
      </c>
      <c r="I127" s="5" t="s">
        <v>18</v>
      </c>
      <c r="J127" s="5" t="s">
        <v>89</v>
      </c>
      <c r="K127" s="5" t="s">
        <v>20</v>
      </c>
      <c r="L127" s="5" t="s">
        <v>49</v>
      </c>
      <c r="M127" s="7">
        <v>59.519999999999996</v>
      </c>
      <c r="N127" s="5">
        <v>3</v>
      </c>
      <c r="O127" s="5">
        <v>0</v>
      </c>
      <c r="P127" s="8">
        <v>15.475200000000001</v>
      </c>
      <c r="Q127" s="5" t="s">
        <v>32</v>
      </c>
      <c r="R127">
        <f t="shared" si="5"/>
        <v>3</v>
      </c>
    </row>
    <row r="128" spans="1:18" ht="15.5" x14ac:dyDescent="0.35">
      <c r="A128" s="5">
        <v>673</v>
      </c>
      <c r="B128" s="5">
        <f t="shared" si="4"/>
        <v>2012</v>
      </c>
      <c r="C128" s="5">
        <f t="shared" si="3"/>
        <v>3</v>
      </c>
      <c r="D128" s="5" t="s">
        <v>138</v>
      </c>
      <c r="E128" s="6">
        <v>40972</v>
      </c>
      <c r="F128" s="6">
        <v>40975</v>
      </c>
      <c r="G128" s="5" t="s">
        <v>24</v>
      </c>
      <c r="H128" s="5" t="s">
        <v>17</v>
      </c>
      <c r="I128" s="5" t="s">
        <v>18</v>
      </c>
      <c r="J128" s="5" t="s">
        <v>89</v>
      </c>
      <c r="K128" s="5" t="s">
        <v>20</v>
      </c>
      <c r="L128" s="5" t="s">
        <v>49</v>
      </c>
      <c r="M128" s="7">
        <v>49.632000000000005</v>
      </c>
      <c r="N128" s="5">
        <v>6</v>
      </c>
      <c r="O128" s="5">
        <v>0.2</v>
      </c>
      <c r="P128" s="8">
        <v>16.750799999999998</v>
      </c>
      <c r="Q128" s="5" t="s">
        <v>32</v>
      </c>
      <c r="R128">
        <f t="shared" si="5"/>
        <v>3</v>
      </c>
    </row>
    <row r="129" spans="1:18" ht="15.5" x14ac:dyDescent="0.35">
      <c r="A129" s="5">
        <v>699</v>
      </c>
      <c r="B129" s="5">
        <f t="shared" si="4"/>
        <v>2012</v>
      </c>
      <c r="C129" s="5">
        <f t="shared" si="3"/>
        <v>3</v>
      </c>
      <c r="D129" s="5" t="s">
        <v>138</v>
      </c>
      <c r="E129" s="6">
        <v>40972</v>
      </c>
      <c r="F129" s="6">
        <v>40975</v>
      </c>
      <c r="G129" s="5" t="s">
        <v>24</v>
      </c>
      <c r="H129" s="5" t="s">
        <v>17</v>
      </c>
      <c r="I129" s="5" t="s">
        <v>18</v>
      </c>
      <c r="J129" s="5" t="s">
        <v>89</v>
      </c>
      <c r="K129" s="5" t="s">
        <v>20</v>
      </c>
      <c r="L129" s="5" t="s">
        <v>49</v>
      </c>
      <c r="M129" s="7">
        <v>18.62</v>
      </c>
      <c r="N129" s="5">
        <v>2</v>
      </c>
      <c r="O129" s="5">
        <v>0</v>
      </c>
      <c r="P129" s="8">
        <v>5.399799999999999</v>
      </c>
      <c r="Q129" s="5" t="s">
        <v>32</v>
      </c>
      <c r="R129">
        <f t="shared" si="5"/>
        <v>3</v>
      </c>
    </row>
    <row r="130" spans="1:18" ht="15.5" x14ac:dyDescent="0.35">
      <c r="A130" s="5">
        <v>468</v>
      </c>
      <c r="B130" s="5">
        <f t="shared" si="4"/>
        <v>2012</v>
      </c>
      <c r="C130" s="5">
        <f t="shared" ref="C130:C193" si="6">MONTH(E130)</f>
        <v>3</v>
      </c>
      <c r="D130" s="5" t="s">
        <v>420</v>
      </c>
      <c r="E130" s="6">
        <v>40970</v>
      </c>
      <c r="F130" s="6">
        <v>40972</v>
      </c>
      <c r="G130" s="5" t="s">
        <v>24</v>
      </c>
      <c r="H130" s="5" t="s">
        <v>25</v>
      </c>
      <c r="I130" s="5" t="s">
        <v>421</v>
      </c>
      <c r="J130" s="5" t="s">
        <v>68</v>
      </c>
      <c r="K130" s="5" t="s">
        <v>37</v>
      </c>
      <c r="L130" s="5" t="s">
        <v>21</v>
      </c>
      <c r="M130" s="7">
        <v>1619.1000000000004</v>
      </c>
      <c r="N130" s="5">
        <v>10</v>
      </c>
      <c r="O130" s="5">
        <v>0</v>
      </c>
      <c r="P130" s="8">
        <v>258.89999999999998</v>
      </c>
      <c r="Q130" s="5" t="s">
        <v>22</v>
      </c>
      <c r="R130">
        <f t="shared" si="5"/>
        <v>2</v>
      </c>
    </row>
    <row r="131" spans="1:18" ht="15.5" x14ac:dyDescent="0.35">
      <c r="A131" s="5">
        <v>333</v>
      </c>
      <c r="B131" s="5">
        <f t="shared" ref="B131:B194" si="7">YEAR(E131)</f>
        <v>2015</v>
      </c>
      <c r="C131" s="5">
        <f t="shared" si="6"/>
        <v>4</v>
      </c>
      <c r="D131" s="5" t="s">
        <v>333</v>
      </c>
      <c r="E131" s="6">
        <v>42124</v>
      </c>
      <c r="F131" s="6">
        <v>42128</v>
      </c>
      <c r="G131" s="5" t="s">
        <v>47</v>
      </c>
      <c r="H131" s="5" t="s">
        <v>34</v>
      </c>
      <c r="I131" s="5" t="s">
        <v>102</v>
      </c>
      <c r="J131" s="5" t="s">
        <v>103</v>
      </c>
      <c r="K131" s="5" t="s">
        <v>28</v>
      </c>
      <c r="L131" s="5" t="s">
        <v>49</v>
      </c>
      <c r="M131" s="7">
        <v>4135.6409999999996</v>
      </c>
      <c r="N131" s="5">
        <v>10</v>
      </c>
      <c r="O131" s="5">
        <v>0.17</v>
      </c>
      <c r="P131" s="8">
        <v>847.04099999999994</v>
      </c>
      <c r="Q131" s="5" t="s">
        <v>32</v>
      </c>
      <c r="R131">
        <f t="shared" ref="R131:R194" si="8">F131-E131</f>
        <v>4</v>
      </c>
    </row>
    <row r="132" spans="1:18" ht="15.5" x14ac:dyDescent="0.35">
      <c r="A132" s="5">
        <v>579</v>
      </c>
      <c r="B132" s="5">
        <f t="shared" si="7"/>
        <v>2015</v>
      </c>
      <c r="C132" s="5">
        <f t="shared" si="6"/>
        <v>4</v>
      </c>
      <c r="D132" s="5" t="s">
        <v>478</v>
      </c>
      <c r="E132" s="6">
        <v>42118</v>
      </c>
      <c r="F132" s="6">
        <v>42121</v>
      </c>
      <c r="G132" s="5" t="s">
        <v>24</v>
      </c>
      <c r="H132" s="5" t="s">
        <v>17</v>
      </c>
      <c r="I132" s="5" t="s">
        <v>35</v>
      </c>
      <c r="J132" s="5" t="s">
        <v>36</v>
      </c>
      <c r="K132" s="5" t="s">
        <v>37</v>
      </c>
      <c r="L132" s="5" t="s">
        <v>21</v>
      </c>
      <c r="M132" s="7">
        <v>2305.2600000000002</v>
      </c>
      <c r="N132" s="5">
        <v>9</v>
      </c>
      <c r="O132" s="5">
        <v>0</v>
      </c>
      <c r="P132" s="8">
        <v>922.05</v>
      </c>
      <c r="Q132" s="5" t="s">
        <v>32</v>
      </c>
      <c r="R132">
        <f t="shared" si="8"/>
        <v>3</v>
      </c>
    </row>
    <row r="133" spans="1:18" ht="15.5" x14ac:dyDescent="0.35">
      <c r="A133" s="5">
        <v>313</v>
      </c>
      <c r="B133" s="5">
        <f t="shared" si="7"/>
        <v>2015</v>
      </c>
      <c r="C133" s="5">
        <f t="shared" si="6"/>
        <v>4</v>
      </c>
      <c r="D133" s="5" t="s">
        <v>319</v>
      </c>
      <c r="E133" s="6">
        <v>42115</v>
      </c>
      <c r="F133" s="6">
        <v>42117</v>
      </c>
      <c r="G133" s="5" t="s">
        <v>24</v>
      </c>
      <c r="H133" s="5" t="s">
        <v>25</v>
      </c>
      <c r="I133" s="5" t="s">
        <v>197</v>
      </c>
      <c r="J133" s="5" t="s">
        <v>82</v>
      </c>
      <c r="K133" s="5" t="s">
        <v>59</v>
      </c>
      <c r="L133" s="5" t="s">
        <v>21</v>
      </c>
      <c r="M133" s="7">
        <v>1058.2792000000002</v>
      </c>
      <c r="N133" s="5">
        <v>5</v>
      </c>
      <c r="O133" s="5">
        <v>2E-3</v>
      </c>
      <c r="P133" s="8">
        <v>-2.1208</v>
      </c>
      <c r="Q133" s="5" t="s">
        <v>30</v>
      </c>
      <c r="R133">
        <f t="shared" si="8"/>
        <v>2</v>
      </c>
    </row>
    <row r="134" spans="1:18" ht="15.5" x14ac:dyDescent="0.35">
      <c r="A134" s="5">
        <v>263</v>
      </c>
      <c r="B134" s="5">
        <f t="shared" si="7"/>
        <v>2015</v>
      </c>
      <c r="C134" s="5">
        <f t="shared" si="6"/>
        <v>4</v>
      </c>
      <c r="D134" s="5" t="s">
        <v>277</v>
      </c>
      <c r="E134" s="6">
        <v>42111</v>
      </c>
      <c r="F134" s="6">
        <v>42111</v>
      </c>
      <c r="G134" s="5" t="s">
        <v>39</v>
      </c>
      <c r="H134" s="5" t="s">
        <v>17</v>
      </c>
      <c r="I134" s="5" t="s">
        <v>61</v>
      </c>
      <c r="J134" s="5" t="s">
        <v>62</v>
      </c>
      <c r="K134" s="5" t="s">
        <v>28</v>
      </c>
      <c r="L134" s="5" t="s">
        <v>21</v>
      </c>
      <c r="M134" s="7">
        <v>1275</v>
      </c>
      <c r="N134" s="5">
        <v>2</v>
      </c>
      <c r="O134" s="5">
        <v>0</v>
      </c>
      <c r="P134" s="8">
        <v>140.22</v>
      </c>
      <c r="Q134" s="5" t="s">
        <v>30</v>
      </c>
      <c r="R134">
        <f t="shared" si="8"/>
        <v>0</v>
      </c>
    </row>
    <row r="135" spans="1:18" ht="15.5" x14ac:dyDescent="0.35">
      <c r="A135" s="5">
        <v>716</v>
      </c>
      <c r="B135" s="5">
        <f t="shared" si="7"/>
        <v>2015</v>
      </c>
      <c r="C135" s="5">
        <f t="shared" si="6"/>
        <v>4</v>
      </c>
      <c r="D135" s="5" t="s">
        <v>206</v>
      </c>
      <c r="E135" s="6">
        <v>42111</v>
      </c>
      <c r="F135" s="6">
        <v>42114</v>
      </c>
      <c r="G135" s="5" t="s">
        <v>24</v>
      </c>
      <c r="H135" s="5" t="s">
        <v>17</v>
      </c>
      <c r="I135" s="5" t="s">
        <v>294</v>
      </c>
      <c r="J135" s="5" t="s">
        <v>94</v>
      </c>
      <c r="K135" s="5" t="s">
        <v>59</v>
      </c>
      <c r="L135" s="5" t="s">
        <v>49</v>
      </c>
      <c r="M135" s="7">
        <v>1801.6</v>
      </c>
      <c r="N135" s="5">
        <v>5</v>
      </c>
      <c r="O135" s="5">
        <v>0</v>
      </c>
      <c r="P135" s="8">
        <v>180.10000000000002</v>
      </c>
      <c r="Q135" s="5" t="s">
        <v>32</v>
      </c>
      <c r="R135">
        <f t="shared" si="8"/>
        <v>3</v>
      </c>
    </row>
    <row r="136" spans="1:18" ht="15.5" x14ac:dyDescent="0.35">
      <c r="A136" s="5">
        <v>208</v>
      </c>
      <c r="B136" s="5">
        <f t="shared" si="7"/>
        <v>2015</v>
      </c>
      <c r="C136" s="5">
        <f t="shared" si="6"/>
        <v>4</v>
      </c>
      <c r="D136" s="5" t="s">
        <v>225</v>
      </c>
      <c r="E136" s="6">
        <v>42110</v>
      </c>
      <c r="F136" s="6">
        <v>42113</v>
      </c>
      <c r="G136" s="5" t="s">
        <v>16</v>
      </c>
      <c r="H136" s="5" t="s">
        <v>25</v>
      </c>
      <c r="I136" s="5" t="s">
        <v>18</v>
      </c>
      <c r="J136" s="5" t="s">
        <v>48</v>
      </c>
      <c r="K136" s="5" t="s">
        <v>20</v>
      </c>
      <c r="L136" s="5" t="s">
        <v>29</v>
      </c>
      <c r="M136" s="7">
        <v>196.45</v>
      </c>
      <c r="N136" s="5">
        <v>5</v>
      </c>
      <c r="O136" s="5">
        <v>0</v>
      </c>
      <c r="P136" s="8">
        <v>70.72199999999998</v>
      </c>
      <c r="Q136" s="5" t="s">
        <v>32</v>
      </c>
      <c r="R136">
        <f t="shared" si="8"/>
        <v>3</v>
      </c>
    </row>
    <row r="137" spans="1:18" ht="15.5" x14ac:dyDescent="0.35">
      <c r="A137" s="5">
        <v>369</v>
      </c>
      <c r="B137" s="5">
        <f t="shared" si="7"/>
        <v>2015</v>
      </c>
      <c r="C137" s="5">
        <f t="shared" si="6"/>
        <v>4</v>
      </c>
      <c r="D137" s="5" t="s">
        <v>352</v>
      </c>
      <c r="E137" s="6">
        <v>42110</v>
      </c>
      <c r="F137" s="6">
        <v>42112</v>
      </c>
      <c r="G137" s="5" t="s">
        <v>24</v>
      </c>
      <c r="H137" s="5" t="s">
        <v>17</v>
      </c>
      <c r="I137" s="5" t="s">
        <v>102</v>
      </c>
      <c r="J137" s="5" t="s">
        <v>103</v>
      </c>
      <c r="K137" s="5" t="s">
        <v>28</v>
      </c>
      <c r="L137" s="5" t="s">
        <v>49</v>
      </c>
      <c r="M137" s="7">
        <v>1803.0836999999999</v>
      </c>
      <c r="N137" s="5">
        <v>11</v>
      </c>
      <c r="O137" s="5">
        <v>0.17</v>
      </c>
      <c r="P137" s="8">
        <v>-130.38630000000003</v>
      </c>
      <c r="Q137" s="5" t="s">
        <v>22</v>
      </c>
      <c r="R137">
        <f t="shared" si="8"/>
        <v>2</v>
      </c>
    </row>
    <row r="138" spans="1:18" ht="15.5" x14ac:dyDescent="0.35">
      <c r="A138" s="5">
        <v>538</v>
      </c>
      <c r="B138" s="5">
        <f t="shared" si="7"/>
        <v>2015</v>
      </c>
      <c r="C138" s="5">
        <f t="shared" si="6"/>
        <v>4</v>
      </c>
      <c r="D138" s="5" t="s">
        <v>362</v>
      </c>
      <c r="E138" s="6">
        <v>42110</v>
      </c>
      <c r="F138" s="6">
        <v>42110</v>
      </c>
      <c r="G138" s="5" t="s">
        <v>39</v>
      </c>
      <c r="H138" s="5" t="s">
        <v>25</v>
      </c>
      <c r="I138" s="5" t="s">
        <v>78</v>
      </c>
      <c r="J138" s="5" t="s">
        <v>79</v>
      </c>
      <c r="K138" s="5" t="s">
        <v>37</v>
      </c>
      <c r="L138" s="5" t="s">
        <v>29</v>
      </c>
      <c r="M138" s="7">
        <v>996.3</v>
      </c>
      <c r="N138" s="5">
        <v>5</v>
      </c>
      <c r="O138" s="5">
        <v>0</v>
      </c>
      <c r="P138" s="8">
        <v>119.55</v>
      </c>
      <c r="Q138" s="5" t="s">
        <v>30</v>
      </c>
      <c r="R138">
        <f t="shared" si="8"/>
        <v>0</v>
      </c>
    </row>
    <row r="139" spans="1:18" ht="15.5" x14ac:dyDescent="0.35">
      <c r="A139" s="5">
        <v>444</v>
      </c>
      <c r="B139" s="5">
        <f t="shared" si="7"/>
        <v>2015</v>
      </c>
      <c r="C139" s="5">
        <f t="shared" si="6"/>
        <v>4</v>
      </c>
      <c r="D139" s="5" t="s">
        <v>359</v>
      </c>
      <c r="E139" s="6">
        <v>42109</v>
      </c>
      <c r="F139" s="6">
        <v>42112</v>
      </c>
      <c r="G139" s="5" t="s">
        <v>16</v>
      </c>
      <c r="H139" s="5" t="s">
        <v>34</v>
      </c>
      <c r="I139" s="5" t="s">
        <v>115</v>
      </c>
      <c r="J139" s="5" t="s">
        <v>52</v>
      </c>
      <c r="K139" s="5" t="s">
        <v>28</v>
      </c>
      <c r="L139" s="5" t="s">
        <v>29</v>
      </c>
      <c r="M139" s="7">
        <v>731.34</v>
      </c>
      <c r="N139" s="5">
        <v>2</v>
      </c>
      <c r="O139" s="5">
        <v>0</v>
      </c>
      <c r="P139" s="8">
        <v>80.400000000000006</v>
      </c>
      <c r="Q139" s="5" t="s">
        <v>30</v>
      </c>
      <c r="R139">
        <f t="shared" si="8"/>
        <v>3</v>
      </c>
    </row>
    <row r="140" spans="1:18" ht="15.5" x14ac:dyDescent="0.35">
      <c r="A140" s="5">
        <v>457</v>
      </c>
      <c r="B140" s="5">
        <f t="shared" si="7"/>
        <v>2015</v>
      </c>
      <c r="C140" s="5">
        <f t="shared" si="6"/>
        <v>4</v>
      </c>
      <c r="D140" s="5" t="s">
        <v>411</v>
      </c>
      <c r="E140" s="6">
        <v>42109</v>
      </c>
      <c r="F140" s="6">
        <v>42111</v>
      </c>
      <c r="G140" s="5" t="s">
        <v>16</v>
      </c>
      <c r="H140" s="5" t="s">
        <v>34</v>
      </c>
      <c r="I140" s="5" t="s">
        <v>164</v>
      </c>
      <c r="J140" s="5" t="s">
        <v>58</v>
      </c>
      <c r="K140" s="5" t="s">
        <v>59</v>
      </c>
      <c r="L140" s="5" t="s">
        <v>49</v>
      </c>
      <c r="M140" s="7">
        <v>1792.4000000000003</v>
      </c>
      <c r="N140" s="5">
        <v>5</v>
      </c>
      <c r="O140" s="5">
        <v>0</v>
      </c>
      <c r="P140" s="8">
        <v>304.7</v>
      </c>
      <c r="Q140" s="5" t="s">
        <v>30</v>
      </c>
      <c r="R140">
        <f t="shared" si="8"/>
        <v>2</v>
      </c>
    </row>
    <row r="141" spans="1:18" ht="15.5" x14ac:dyDescent="0.35">
      <c r="A141" s="5">
        <v>736</v>
      </c>
      <c r="B141" s="5">
        <f t="shared" si="7"/>
        <v>2015</v>
      </c>
      <c r="C141" s="5">
        <f t="shared" si="6"/>
        <v>4</v>
      </c>
      <c r="D141" s="5" t="s">
        <v>544</v>
      </c>
      <c r="E141" s="6">
        <v>42109</v>
      </c>
      <c r="F141" s="6">
        <v>42112</v>
      </c>
      <c r="G141" s="5" t="s">
        <v>16</v>
      </c>
      <c r="H141" s="5" t="s">
        <v>17</v>
      </c>
      <c r="I141" s="5" t="s">
        <v>18</v>
      </c>
      <c r="J141" s="5" t="s">
        <v>89</v>
      </c>
      <c r="K141" s="5" t="s">
        <v>20</v>
      </c>
      <c r="L141" s="5" t="s">
        <v>49</v>
      </c>
      <c r="M141" s="7">
        <v>89.855999999999995</v>
      </c>
      <c r="N141" s="5">
        <v>3</v>
      </c>
      <c r="O141" s="5">
        <v>0.2</v>
      </c>
      <c r="P141" s="8">
        <v>21.340800000000002</v>
      </c>
      <c r="Q141" s="5" t="s">
        <v>32</v>
      </c>
      <c r="R141">
        <f t="shared" si="8"/>
        <v>3</v>
      </c>
    </row>
    <row r="142" spans="1:18" ht="15.5" x14ac:dyDescent="0.35">
      <c r="A142" s="5">
        <v>793</v>
      </c>
      <c r="B142" s="5">
        <f t="shared" si="7"/>
        <v>2015</v>
      </c>
      <c r="C142" s="5">
        <f t="shared" si="6"/>
        <v>4</v>
      </c>
      <c r="D142" s="5" t="s">
        <v>544</v>
      </c>
      <c r="E142" s="6">
        <v>42109</v>
      </c>
      <c r="F142" s="6">
        <v>42112</v>
      </c>
      <c r="G142" s="5" t="s">
        <v>16</v>
      </c>
      <c r="H142" s="5" t="s">
        <v>17</v>
      </c>
      <c r="I142" s="5" t="s">
        <v>18</v>
      </c>
      <c r="J142" s="5" t="s">
        <v>89</v>
      </c>
      <c r="K142" s="5" t="s">
        <v>20</v>
      </c>
      <c r="L142" s="5" t="s">
        <v>49</v>
      </c>
      <c r="M142" s="7">
        <v>14.592000000000002</v>
      </c>
      <c r="N142" s="5">
        <v>3</v>
      </c>
      <c r="O142" s="5">
        <v>0.2</v>
      </c>
      <c r="P142" s="8">
        <v>2.5535999999999985</v>
      </c>
      <c r="Q142" s="5" t="s">
        <v>32</v>
      </c>
      <c r="R142">
        <f t="shared" si="8"/>
        <v>3</v>
      </c>
    </row>
    <row r="143" spans="1:18" ht="15.5" x14ac:dyDescent="0.35">
      <c r="A143" s="5">
        <v>797</v>
      </c>
      <c r="B143" s="5">
        <f t="shared" si="7"/>
        <v>2015</v>
      </c>
      <c r="C143" s="5">
        <f t="shared" si="6"/>
        <v>4</v>
      </c>
      <c r="D143" s="5" t="s">
        <v>544</v>
      </c>
      <c r="E143" s="6">
        <v>42109</v>
      </c>
      <c r="F143" s="6">
        <v>42112</v>
      </c>
      <c r="G143" s="5" t="s">
        <v>16</v>
      </c>
      <c r="H143" s="5" t="s">
        <v>17</v>
      </c>
      <c r="I143" s="5" t="s">
        <v>18</v>
      </c>
      <c r="J143" s="5" t="s">
        <v>89</v>
      </c>
      <c r="K143" s="5" t="s">
        <v>20</v>
      </c>
      <c r="L143" s="5" t="s">
        <v>49</v>
      </c>
      <c r="M143" s="7">
        <v>13.872000000000002</v>
      </c>
      <c r="N143" s="5">
        <v>3</v>
      </c>
      <c r="O143" s="5">
        <v>0.2</v>
      </c>
      <c r="P143" s="8">
        <v>5.0286000000000008</v>
      </c>
      <c r="Q143" s="5" t="s">
        <v>32</v>
      </c>
      <c r="R143">
        <f t="shared" si="8"/>
        <v>3</v>
      </c>
    </row>
    <row r="144" spans="1:18" ht="15.5" x14ac:dyDescent="0.35">
      <c r="A144" s="5">
        <v>292</v>
      </c>
      <c r="B144" s="5">
        <f t="shared" si="7"/>
        <v>2015</v>
      </c>
      <c r="C144" s="5">
        <f t="shared" si="6"/>
        <v>4</v>
      </c>
      <c r="D144" s="5" t="s">
        <v>303</v>
      </c>
      <c r="E144" s="6">
        <v>42108</v>
      </c>
      <c r="F144" s="6">
        <v>42111</v>
      </c>
      <c r="G144" s="5" t="s">
        <v>24</v>
      </c>
      <c r="H144" s="5" t="s">
        <v>25</v>
      </c>
      <c r="I144" s="5" t="s">
        <v>40</v>
      </c>
      <c r="J144" s="5" t="s">
        <v>41</v>
      </c>
      <c r="K144" s="5" t="s">
        <v>42</v>
      </c>
      <c r="L144" s="5" t="s">
        <v>21</v>
      </c>
      <c r="M144" s="7">
        <v>3908.88</v>
      </c>
      <c r="N144" s="5">
        <v>6</v>
      </c>
      <c r="O144" s="5">
        <v>0</v>
      </c>
      <c r="P144" s="8">
        <v>1563.48</v>
      </c>
      <c r="Q144" s="5" t="s">
        <v>32</v>
      </c>
      <c r="R144">
        <f t="shared" si="8"/>
        <v>3</v>
      </c>
    </row>
    <row r="145" spans="1:18" ht="15.5" x14ac:dyDescent="0.35">
      <c r="A145" s="5">
        <v>731</v>
      </c>
      <c r="B145" s="5">
        <f t="shared" si="7"/>
        <v>2015</v>
      </c>
      <c r="C145" s="5">
        <f t="shared" si="6"/>
        <v>4</v>
      </c>
      <c r="D145" s="5" t="s">
        <v>120</v>
      </c>
      <c r="E145" s="6">
        <v>42105</v>
      </c>
      <c r="F145" s="6">
        <v>42111</v>
      </c>
      <c r="G145" s="5" t="s">
        <v>47</v>
      </c>
      <c r="H145" s="5" t="s">
        <v>17</v>
      </c>
      <c r="I145" s="5" t="s">
        <v>54</v>
      </c>
      <c r="J145" s="5" t="s">
        <v>55</v>
      </c>
      <c r="K145" s="5" t="s">
        <v>28</v>
      </c>
      <c r="L145" s="5" t="s">
        <v>21</v>
      </c>
      <c r="M145" s="7">
        <v>1302.78</v>
      </c>
      <c r="N145" s="5">
        <v>2</v>
      </c>
      <c r="O145" s="5">
        <v>0</v>
      </c>
      <c r="P145" s="8">
        <v>286.56</v>
      </c>
      <c r="Q145" s="5" t="s">
        <v>65</v>
      </c>
      <c r="R145">
        <f t="shared" si="8"/>
        <v>6</v>
      </c>
    </row>
    <row r="146" spans="1:18" ht="15.5" x14ac:dyDescent="0.35">
      <c r="A146" s="5">
        <v>158</v>
      </c>
      <c r="B146" s="5">
        <f t="shared" si="7"/>
        <v>2015</v>
      </c>
      <c r="C146" s="5">
        <f t="shared" si="6"/>
        <v>4</v>
      </c>
      <c r="D146" s="5" t="s">
        <v>196</v>
      </c>
      <c r="E146" s="6">
        <v>42103</v>
      </c>
      <c r="F146" s="6">
        <v>42107</v>
      </c>
      <c r="G146" s="5" t="s">
        <v>47</v>
      </c>
      <c r="H146" s="5" t="s">
        <v>25</v>
      </c>
      <c r="I146" s="5" t="s">
        <v>197</v>
      </c>
      <c r="J146" s="5" t="s">
        <v>82</v>
      </c>
      <c r="K146" s="5" t="s">
        <v>59</v>
      </c>
      <c r="L146" s="5" t="s">
        <v>29</v>
      </c>
      <c r="M146" s="7">
        <v>3117.0879999999997</v>
      </c>
      <c r="N146" s="5">
        <v>13</v>
      </c>
      <c r="O146" s="5">
        <v>0.2</v>
      </c>
      <c r="P146" s="8">
        <v>38.94800000000005</v>
      </c>
      <c r="Q146" s="5" t="s">
        <v>22</v>
      </c>
      <c r="R146">
        <f t="shared" si="8"/>
        <v>4</v>
      </c>
    </row>
    <row r="147" spans="1:18" ht="15.5" x14ac:dyDescent="0.35">
      <c r="A147" s="5">
        <v>350</v>
      </c>
      <c r="B147" s="5">
        <f t="shared" si="7"/>
        <v>2015</v>
      </c>
      <c r="C147" s="5">
        <f t="shared" si="6"/>
        <v>4</v>
      </c>
      <c r="D147" s="5" t="s">
        <v>341</v>
      </c>
      <c r="E147" s="6">
        <v>42103</v>
      </c>
      <c r="F147" s="6">
        <v>42106</v>
      </c>
      <c r="G147" s="5" t="s">
        <v>16</v>
      </c>
      <c r="H147" s="5" t="s">
        <v>17</v>
      </c>
      <c r="I147" s="5" t="s">
        <v>64</v>
      </c>
      <c r="J147" s="5" t="s">
        <v>36</v>
      </c>
      <c r="K147" s="5" t="s">
        <v>37</v>
      </c>
      <c r="L147" s="5" t="s">
        <v>49</v>
      </c>
      <c r="M147" s="7">
        <v>1244.1870000000001</v>
      </c>
      <c r="N147" s="5">
        <v>7</v>
      </c>
      <c r="O147" s="5">
        <v>0.1</v>
      </c>
      <c r="P147" s="8">
        <v>-13.92300000000003</v>
      </c>
      <c r="Q147" s="5" t="s">
        <v>30</v>
      </c>
      <c r="R147">
        <f t="shared" si="8"/>
        <v>3</v>
      </c>
    </row>
    <row r="148" spans="1:18" ht="15.5" x14ac:dyDescent="0.35">
      <c r="A148" s="5">
        <v>565</v>
      </c>
      <c r="B148" s="5">
        <f t="shared" si="7"/>
        <v>2015</v>
      </c>
      <c r="C148" s="5">
        <f t="shared" si="6"/>
        <v>4</v>
      </c>
      <c r="D148" s="5" t="s">
        <v>471</v>
      </c>
      <c r="E148" s="6">
        <v>42103</v>
      </c>
      <c r="F148" s="6">
        <v>42107</v>
      </c>
      <c r="G148" s="5" t="s">
        <v>47</v>
      </c>
      <c r="H148" s="5" t="s">
        <v>34</v>
      </c>
      <c r="I148" s="5" t="s">
        <v>18</v>
      </c>
      <c r="J148" s="5" t="s">
        <v>48</v>
      </c>
      <c r="K148" s="5" t="s">
        <v>20</v>
      </c>
      <c r="L148" s="5" t="s">
        <v>49</v>
      </c>
      <c r="M148" s="7">
        <v>195.76</v>
      </c>
      <c r="N148" s="5">
        <v>4</v>
      </c>
      <c r="O148" s="5">
        <v>0</v>
      </c>
      <c r="P148" s="8">
        <v>97.88</v>
      </c>
      <c r="Q148" s="5" t="s">
        <v>22</v>
      </c>
      <c r="R148">
        <f t="shared" si="8"/>
        <v>4</v>
      </c>
    </row>
    <row r="149" spans="1:18" ht="15.5" x14ac:dyDescent="0.35">
      <c r="A149" s="5">
        <v>572</v>
      </c>
      <c r="B149" s="5">
        <f t="shared" si="7"/>
        <v>2015</v>
      </c>
      <c r="C149" s="5">
        <f t="shared" si="6"/>
        <v>4</v>
      </c>
      <c r="D149" s="5" t="s">
        <v>471</v>
      </c>
      <c r="E149" s="6">
        <v>42103</v>
      </c>
      <c r="F149" s="6">
        <v>42107</v>
      </c>
      <c r="G149" s="5" t="s">
        <v>47</v>
      </c>
      <c r="H149" s="5" t="s">
        <v>34</v>
      </c>
      <c r="I149" s="5" t="s">
        <v>18</v>
      </c>
      <c r="J149" s="5" t="s">
        <v>48</v>
      </c>
      <c r="K149" s="5" t="s">
        <v>20</v>
      </c>
      <c r="L149" s="5" t="s">
        <v>49</v>
      </c>
      <c r="M149" s="7">
        <v>244.54999999999998</v>
      </c>
      <c r="N149" s="5">
        <v>5</v>
      </c>
      <c r="O149" s="5">
        <v>0</v>
      </c>
      <c r="P149" s="8">
        <v>114.93849999999998</v>
      </c>
      <c r="Q149" s="5" t="s">
        <v>22</v>
      </c>
      <c r="R149">
        <f t="shared" si="8"/>
        <v>4</v>
      </c>
    </row>
    <row r="150" spans="1:18" ht="15.5" x14ac:dyDescent="0.35">
      <c r="A150" s="5">
        <v>213</v>
      </c>
      <c r="B150" s="5">
        <f t="shared" si="7"/>
        <v>2015</v>
      </c>
      <c r="C150" s="5">
        <f t="shared" si="6"/>
        <v>4</v>
      </c>
      <c r="D150" s="5" t="s">
        <v>225</v>
      </c>
      <c r="E150" s="6">
        <v>42101</v>
      </c>
      <c r="F150" s="6">
        <v>42106</v>
      </c>
      <c r="G150" s="5" t="s">
        <v>47</v>
      </c>
      <c r="H150" s="5" t="s">
        <v>25</v>
      </c>
      <c r="I150" s="5" t="s">
        <v>239</v>
      </c>
      <c r="J150" s="5" t="s">
        <v>239</v>
      </c>
      <c r="K150" s="5" t="s">
        <v>20</v>
      </c>
      <c r="L150" s="5" t="s">
        <v>49</v>
      </c>
      <c r="M150" s="7">
        <v>137.31</v>
      </c>
      <c r="N150" s="5">
        <v>1</v>
      </c>
      <c r="O150" s="5">
        <v>0</v>
      </c>
      <c r="P150" s="8">
        <v>54.900000000000006</v>
      </c>
      <c r="Q150" s="5" t="s">
        <v>22</v>
      </c>
      <c r="R150">
        <f t="shared" si="8"/>
        <v>5</v>
      </c>
    </row>
    <row r="151" spans="1:18" ht="15.5" x14ac:dyDescent="0.35">
      <c r="A151" s="5">
        <v>783</v>
      </c>
      <c r="B151" s="5">
        <f t="shared" si="7"/>
        <v>2015</v>
      </c>
      <c r="C151" s="5">
        <f t="shared" si="6"/>
        <v>4</v>
      </c>
      <c r="D151" s="5" t="s">
        <v>303</v>
      </c>
      <c r="E151" s="6">
        <v>42101</v>
      </c>
      <c r="F151" s="6">
        <v>42106</v>
      </c>
      <c r="G151" s="5" t="s">
        <v>47</v>
      </c>
      <c r="H151" s="5" t="s">
        <v>25</v>
      </c>
      <c r="I151" s="5" t="s">
        <v>91</v>
      </c>
      <c r="J151" s="5" t="s">
        <v>52</v>
      </c>
      <c r="K151" s="5" t="s">
        <v>28</v>
      </c>
      <c r="L151" s="5" t="s">
        <v>21</v>
      </c>
      <c r="M151" s="7">
        <v>3271.2</v>
      </c>
      <c r="N151" s="5">
        <v>5</v>
      </c>
      <c r="O151" s="5">
        <v>0</v>
      </c>
      <c r="P151" s="8">
        <v>1341.15</v>
      </c>
      <c r="Q151" s="5" t="s">
        <v>22</v>
      </c>
      <c r="R151">
        <f t="shared" si="8"/>
        <v>5</v>
      </c>
    </row>
    <row r="152" spans="1:18" ht="15.5" x14ac:dyDescent="0.35">
      <c r="A152" s="5">
        <v>176</v>
      </c>
      <c r="B152" s="5">
        <f t="shared" si="7"/>
        <v>2015</v>
      </c>
      <c r="C152" s="5">
        <f t="shared" si="6"/>
        <v>4</v>
      </c>
      <c r="D152" s="5" t="s">
        <v>210</v>
      </c>
      <c r="E152" s="6">
        <v>42097</v>
      </c>
      <c r="F152" s="6">
        <v>42099</v>
      </c>
      <c r="G152" s="5" t="s">
        <v>16</v>
      </c>
      <c r="H152" s="5" t="s">
        <v>25</v>
      </c>
      <c r="I152" s="5" t="s">
        <v>78</v>
      </c>
      <c r="J152" s="5" t="s">
        <v>79</v>
      </c>
      <c r="K152" s="5" t="s">
        <v>37</v>
      </c>
      <c r="L152" s="5" t="s">
        <v>29</v>
      </c>
      <c r="M152" s="7">
        <v>2291.8140000000003</v>
      </c>
      <c r="N152" s="5">
        <v>7</v>
      </c>
      <c r="O152" s="5">
        <v>0.1</v>
      </c>
      <c r="P152" s="8">
        <v>127.13399999999993</v>
      </c>
      <c r="Q152" s="5" t="s">
        <v>22</v>
      </c>
      <c r="R152">
        <f t="shared" si="8"/>
        <v>2</v>
      </c>
    </row>
    <row r="153" spans="1:18" ht="15.5" x14ac:dyDescent="0.35">
      <c r="A153" s="5">
        <v>323</v>
      </c>
      <c r="B153" s="5">
        <f t="shared" si="7"/>
        <v>2015</v>
      </c>
      <c r="C153" s="5">
        <f t="shared" si="6"/>
        <v>4</v>
      </c>
      <c r="D153" s="5" t="s">
        <v>300</v>
      </c>
      <c r="E153" s="6">
        <v>42096</v>
      </c>
      <c r="F153" s="6">
        <v>42099</v>
      </c>
      <c r="G153" s="5" t="s">
        <v>24</v>
      </c>
      <c r="H153" s="5" t="s">
        <v>17</v>
      </c>
      <c r="I153" s="5" t="s">
        <v>18</v>
      </c>
      <c r="J153" s="5" t="s">
        <v>19</v>
      </c>
      <c r="K153" s="5" t="s">
        <v>20</v>
      </c>
      <c r="L153" s="5" t="s">
        <v>49</v>
      </c>
      <c r="M153" s="7">
        <v>94.199999999999989</v>
      </c>
      <c r="N153" s="5">
        <v>6</v>
      </c>
      <c r="O153" s="5">
        <v>0</v>
      </c>
      <c r="P153" s="8">
        <v>23.550000000000004</v>
      </c>
      <c r="Q153" s="5" t="s">
        <v>22</v>
      </c>
      <c r="R153">
        <f t="shared" si="8"/>
        <v>3</v>
      </c>
    </row>
    <row r="154" spans="1:18" ht="15.5" x14ac:dyDescent="0.35">
      <c r="A154" s="5">
        <v>338</v>
      </c>
      <c r="B154" s="5">
        <f t="shared" si="7"/>
        <v>2015</v>
      </c>
      <c r="C154" s="5">
        <f t="shared" si="6"/>
        <v>4</v>
      </c>
      <c r="D154" s="5" t="s">
        <v>300</v>
      </c>
      <c r="E154" s="6">
        <v>42096</v>
      </c>
      <c r="F154" s="6">
        <v>42099</v>
      </c>
      <c r="G154" s="5" t="s">
        <v>24</v>
      </c>
      <c r="H154" s="5" t="s">
        <v>17</v>
      </c>
      <c r="I154" s="5" t="s">
        <v>18</v>
      </c>
      <c r="J154" s="5" t="s">
        <v>19</v>
      </c>
      <c r="K154" s="5" t="s">
        <v>20</v>
      </c>
      <c r="L154" s="5" t="s">
        <v>49</v>
      </c>
      <c r="M154" s="7">
        <v>28.4</v>
      </c>
      <c r="N154" s="5">
        <v>5</v>
      </c>
      <c r="O154" s="5">
        <v>0</v>
      </c>
      <c r="P154" s="8">
        <v>13.347999999999997</v>
      </c>
      <c r="Q154" s="5" t="s">
        <v>22</v>
      </c>
      <c r="R154">
        <f t="shared" si="8"/>
        <v>3</v>
      </c>
    </row>
    <row r="155" spans="1:18" ht="15.5" x14ac:dyDescent="0.35">
      <c r="A155" s="5">
        <v>600</v>
      </c>
      <c r="B155" s="5">
        <f t="shared" si="7"/>
        <v>2014</v>
      </c>
      <c r="C155" s="5">
        <f t="shared" si="6"/>
        <v>4</v>
      </c>
      <c r="D155" s="5" t="s">
        <v>492</v>
      </c>
      <c r="E155" s="6">
        <v>41759</v>
      </c>
      <c r="F155" s="6">
        <v>41762</v>
      </c>
      <c r="G155" s="5" t="s">
        <v>16</v>
      </c>
      <c r="H155" s="5" t="s">
        <v>25</v>
      </c>
      <c r="I155" s="5" t="s">
        <v>64</v>
      </c>
      <c r="J155" s="5" t="s">
        <v>36</v>
      </c>
      <c r="K155" s="5" t="s">
        <v>37</v>
      </c>
      <c r="L155" s="5" t="s">
        <v>21</v>
      </c>
      <c r="M155" s="7">
        <v>2036.8125000000002</v>
      </c>
      <c r="N155" s="5">
        <v>9</v>
      </c>
      <c r="O155" s="5">
        <v>0.15</v>
      </c>
      <c r="P155" s="8">
        <v>359.30249999999995</v>
      </c>
      <c r="Q155" s="5" t="s">
        <v>32</v>
      </c>
      <c r="R155">
        <f t="shared" si="8"/>
        <v>3</v>
      </c>
    </row>
    <row r="156" spans="1:18" ht="15.5" x14ac:dyDescent="0.35">
      <c r="A156" s="5">
        <v>454</v>
      </c>
      <c r="B156" s="5">
        <f t="shared" si="7"/>
        <v>2014</v>
      </c>
      <c r="C156" s="5">
        <f t="shared" si="6"/>
        <v>4</v>
      </c>
      <c r="D156" s="5" t="s">
        <v>409</v>
      </c>
      <c r="E156" s="6">
        <v>41758</v>
      </c>
      <c r="F156" s="6">
        <v>41759</v>
      </c>
      <c r="G156" s="5" t="s">
        <v>16</v>
      </c>
      <c r="H156" s="5" t="s">
        <v>25</v>
      </c>
      <c r="I156" s="5" t="s">
        <v>234</v>
      </c>
      <c r="J156" s="5" t="s">
        <v>235</v>
      </c>
      <c r="K156" s="5" t="s">
        <v>42</v>
      </c>
      <c r="L156" s="5" t="s">
        <v>29</v>
      </c>
      <c r="M156" s="7">
        <v>1057.8</v>
      </c>
      <c r="N156" s="5">
        <v>2</v>
      </c>
      <c r="O156" s="5">
        <v>0</v>
      </c>
      <c r="P156" s="8">
        <v>158.64000000000001</v>
      </c>
      <c r="Q156" s="5" t="s">
        <v>30</v>
      </c>
      <c r="R156">
        <f t="shared" si="8"/>
        <v>1</v>
      </c>
    </row>
    <row r="157" spans="1:18" ht="15.5" x14ac:dyDescent="0.35">
      <c r="A157" s="5">
        <v>108</v>
      </c>
      <c r="B157" s="5">
        <f t="shared" si="7"/>
        <v>2014</v>
      </c>
      <c r="C157" s="5">
        <f t="shared" si="6"/>
        <v>4</v>
      </c>
      <c r="D157" s="5" t="s">
        <v>163</v>
      </c>
      <c r="E157" s="6">
        <v>41755</v>
      </c>
      <c r="F157" s="6">
        <v>41757</v>
      </c>
      <c r="G157" s="5" t="s">
        <v>16</v>
      </c>
      <c r="H157" s="5" t="s">
        <v>34</v>
      </c>
      <c r="I157" s="5" t="s">
        <v>164</v>
      </c>
      <c r="J157" s="5" t="s">
        <v>58</v>
      </c>
      <c r="K157" s="5" t="s">
        <v>59</v>
      </c>
      <c r="L157" s="5" t="s">
        <v>29</v>
      </c>
      <c r="M157" s="7">
        <v>2472.6600000000003</v>
      </c>
      <c r="N157" s="5">
        <v>9</v>
      </c>
      <c r="O157" s="5">
        <v>0</v>
      </c>
      <c r="P157" s="8">
        <v>914.76</v>
      </c>
      <c r="Q157" s="5" t="s">
        <v>22</v>
      </c>
      <c r="R157">
        <f t="shared" si="8"/>
        <v>2</v>
      </c>
    </row>
    <row r="158" spans="1:18" ht="15.5" x14ac:dyDescent="0.35">
      <c r="A158" s="5">
        <v>114</v>
      </c>
      <c r="B158" s="5">
        <f t="shared" si="7"/>
        <v>2014</v>
      </c>
      <c r="C158" s="5">
        <f t="shared" si="6"/>
        <v>4</v>
      </c>
      <c r="D158" s="5" t="s">
        <v>170</v>
      </c>
      <c r="E158" s="6">
        <v>41747</v>
      </c>
      <c r="F158" s="6">
        <v>41748</v>
      </c>
      <c r="G158" s="5" t="s">
        <v>16</v>
      </c>
      <c r="H158" s="5" t="s">
        <v>17</v>
      </c>
      <c r="I158" s="5" t="s">
        <v>26</v>
      </c>
      <c r="J158" s="5" t="s">
        <v>27</v>
      </c>
      <c r="K158" s="5" t="s">
        <v>28</v>
      </c>
      <c r="L158" s="5" t="s">
        <v>21</v>
      </c>
      <c r="M158" s="7">
        <v>1601.64</v>
      </c>
      <c r="N158" s="5">
        <v>5</v>
      </c>
      <c r="O158" s="5">
        <v>0.1</v>
      </c>
      <c r="P158" s="8">
        <v>587.18999999999994</v>
      </c>
      <c r="Q158" s="5" t="s">
        <v>30</v>
      </c>
      <c r="R158">
        <f t="shared" si="8"/>
        <v>1</v>
      </c>
    </row>
    <row r="159" spans="1:18" ht="15.5" x14ac:dyDescent="0.35">
      <c r="A159" s="5">
        <v>671</v>
      </c>
      <c r="B159" s="5">
        <f t="shared" si="7"/>
        <v>2014</v>
      </c>
      <c r="C159" s="5">
        <f t="shared" si="6"/>
        <v>4</v>
      </c>
      <c r="D159" s="5" t="s">
        <v>524</v>
      </c>
      <c r="E159" s="6">
        <v>41745</v>
      </c>
      <c r="F159" s="6">
        <v>41748</v>
      </c>
      <c r="G159" s="5" t="s">
        <v>16</v>
      </c>
      <c r="H159" s="5" t="s">
        <v>17</v>
      </c>
      <c r="I159" s="5" t="s">
        <v>57</v>
      </c>
      <c r="J159" s="5" t="s">
        <v>58</v>
      </c>
      <c r="K159" s="5" t="s">
        <v>59</v>
      </c>
      <c r="L159" s="5" t="s">
        <v>49</v>
      </c>
      <c r="M159" s="7">
        <v>1403.36</v>
      </c>
      <c r="N159" s="5">
        <v>4</v>
      </c>
      <c r="O159" s="5">
        <v>0</v>
      </c>
      <c r="P159" s="8">
        <v>449.03999999999996</v>
      </c>
      <c r="Q159" s="5" t="s">
        <v>22</v>
      </c>
      <c r="R159">
        <f t="shared" si="8"/>
        <v>3</v>
      </c>
    </row>
    <row r="160" spans="1:18" ht="15.5" x14ac:dyDescent="0.35">
      <c r="A160" s="5">
        <v>422</v>
      </c>
      <c r="B160" s="5">
        <f t="shared" si="7"/>
        <v>2014</v>
      </c>
      <c r="C160" s="5">
        <f t="shared" si="6"/>
        <v>4</v>
      </c>
      <c r="D160" s="5" t="s">
        <v>227</v>
      </c>
      <c r="E160" s="6">
        <v>41741</v>
      </c>
      <c r="F160" s="6">
        <v>41743</v>
      </c>
      <c r="G160" s="5" t="s">
        <v>16</v>
      </c>
      <c r="H160" s="5" t="s">
        <v>34</v>
      </c>
      <c r="I160" s="5" t="s">
        <v>61</v>
      </c>
      <c r="J160" s="5" t="s">
        <v>62</v>
      </c>
      <c r="K160" s="5" t="s">
        <v>28</v>
      </c>
      <c r="L160" s="5" t="s">
        <v>49</v>
      </c>
      <c r="M160" s="7">
        <v>899.55</v>
      </c>
      <c r="N160" s="5">
        <v>3</v>
      </c>
      <c r="O160" s="5">
        <v>0</v>
      </c>
      <c r="P160" s="8">
        <v>323.82</v>
      </c>
      <c r="Q160" s="5" t="s">
        <v>30</v>
      </c>
      <c r="R160">
        <f t="shared" si="8"/>
        <v>2</v>
      </c>
    </row>
    <row r="161" spans="1:18" ht="15.5" x14ac:dyDescent="0.35">
      <c r="A161" s="5">
        <v>585</v>
      </c>
      <c r="B161" s="5">
        <f t="shared" si="7"/>
        <v>2014</v>
      </c>
      <c r="C161" s="5">
        <f t="shared" si="6"/>
        <v>4</v>
      </c>
      <c r="D161" s="5" t="s">
        <v>364</v>
      </c>
      <c r="E161" s="6">
        <v>41734</v>
      </c>
      <c r="F161" s="6">
        <v>41737</v>
      </c>
      <c r="G161" s="5" t="s">
        <v>16</v>
      </c>
      <c r="H161" s="5" t="s">
        <v>17</v>
      </c>
      <c r="I161" s="5" t="s">
        <v>64</v>
      </c>
      <c r="J161" s="5" t="s">
        <v>36</v>
      </c>
      <c r="K161" s="5" t="s">
        <v>37</v>
      </c>
      <c r="L161" s="5" t="s">
        <v>21</v>
      </c>
      <c r="M161" s="7">
        <v>1622.5649999999996</v>
      </c>
      <c r="N161" s="5">
        <v>3</v>
      </c>
      <c r="O161" s="5">
        <v>0.15</v>
      </c>
      <c r="P161" s="8">
        <v>133.60499999999996</v>
      </c>
      <c r="Q161" s="5" t="s">
        <v>32</v>
      </c>
      <c r="R161">
        <f t="shared" si="8"/>
        <v>3</v>
      </c>
    </row>
    <row r="162" spans="1:18" ht="15.5" x14ac:dyDescent="0.35">
      <c r="A162" s="5">
        <v>785</v>
      </c>
      <c r="B162" s="5">
        <f t="shared" si="7"/>
        <v>2013</v>
      </c>
      <c r="C162" s="5">
        <f t="shared" si="6"/>
        <v>4</v>
      </c>
      <c r="D162" s="5" t="s">
        <v>501</v>
      </c>
      <c r="E162" s="6">
        <v>41389</v>
      </c>
      <c r="F162" s="6">
        <v>41394</v>
      </c>
      <c r="G162" s="5" t="s">
        <v>47</v>
      </c>
      <c r="H162" s="5" t="s">
        <v>25</v>
      </c>
      <c r="I162" s="5" t="s">
        <v>234</v>
      </c>
      <c r="J162" s="5" t="s">
        <v>235</v>
      </c>
      <c r="K162" s="5" t="s">
        <v>42</v>
      </c>
      <c r="L162" s="5" t="s">
        <v>29</v>
      </c>
      <c r="M162" s="7">
        <v>2182.6800000000003</v>
      </c>
      <c r="N162" s="5">
        <v>6</v>
      </c>
      <c r="O162" s="5">
        <v>0</v>
      </c>
      <c r="P162" s="8">
        <v>327.24</v>
      </c>
      <c r="Q162" s="5" t="s">
        <v>32</v>
      </c>
      <c r="R162">
        <f t="shared" si="8"/>
        <v>5</v>
      </c>
    </row>
    <row r="163" spans="1:18" ht="15.5" x14ac:dyDescent="0.35">
      <c r="A163" s="5">
        <v>416</v>
      </c>
      <c r="B163" s="5">
        <f t="shared" si="7"/>
        <v>2013</v>
      </c>
      <c r="C163" s="5">
        <f t="shared" si="6"/>
        <v>4</v>
      </c>
      <c r="D163" s="5" t="s">
        <v>384</v>
      </c>
      <c r="E163" s="6">
        <v>41386</v>
      </c>
      <c r="F163" s="6">
        <v>41390</v>
      </c>
      <c r="G163" s="5" t="s">
        <v>47</v>
      </c>
      <c r="H163" s="5" t="s">
        <v>25</v>
      </c>
      <c r="I163" s="5" t="s">
        <v>35</v>
      </c>
      <c r="J163" s="5" t="s">
        <v>36</v>
      </c>
      <c r="K163" s="5" t="s">
        <v>37</v>
      </c>
      <c r="L163" s="5" t="s">
        <v>21</v>
      </c>
      <c r="M163" s="7">
        <v>4748.4360000000006</v>
      </c>
      <c r="N163" s="5">
        <v>14</v>
      </c>
      <c r="O163" s="5">
        <v>0.1</v>
      </c>
      <c r="P163" s="8">
        <v>844.11599999999976</v>
      </c>
      <c r="Q163" s="5" t="s">
        <v>32</v>
      </c>
      <c r="R163">
        <f t="shared" si="8"/>
        <v>4</v>
      </c>
    </row>
    <row r="164" spans="1:18" ht="15.5" x14ac:dyDescent="0.35">
      <c r="A164" s="5">
        <v>12</v>
      </c>
      <c r="B164" s="5">
        <f t="shared" si="7"/>
        <v>2013</v>
      </c>
      <c r="C164" s="5">
        <f t="shared" si="6"/>
        <v>4</v>
      </c>
      <c r="D164" s="5" t="s">
        <v>50</v>
      </c>
      <c r="E164" s="6">
        <v>41383</v>
      </c>
      <c r="F164" s="6">
        <v>41386</v>
      </c>
      <c r="G164" s="5" t="s">
        <v>16</v>
      </c>
      <c r="H164" s="5" t="s">
        <v>25</v>
      </c>
      <c r="I164" s="5" t="s">
        <v>51</v>
      </c>
      <c r="J164" s="5" t="s">
        <v>52</v>
      </c>
      <c r="K164" s="5" t="s">
        <v>28</v>
      </c>
      <c r="L164" s="5" t="s">
        <v>29</v>
      </c>
      <c r="M164" s="7">
        <v>4626.1499999999996</v>
      </c>
      <c r="N164" s="5">
        <v>5</v>
      </c>
      <c r="O164" s="5">
        <v>0</v>
      </c>
      <c r="P164" s="8">
        <v>647.54999999999995</v>
      </c>
      <c r="Q164" s="5" t="s">
        <v>22</v>
      </c>
      <c r="R164">
        <f t="shared" si="8"/>
        <v>3</v>
      </c>
    </row>
    <row r="165" spans="1:18" ht="15.5" x14ac:dyDescent="0.35">
      <c r="A165" s="5">
        <v>787</v>
      </c>
      <c r="B165" s="5">
        <f t="shared" si="7"/>
        <v>2013</v>
      </c>
      <c r="C165" s="5">
        <f t="shared" si="6"/>
        <v>4</v>
      </c>
      <c r="D165" s="5" t="s">
        <v>386</v>
      </c>
      <c r="E165" s="6">
        <v>41382</v>
      </c>
      <c r="F165" s="6">
        <v>41385</v>
      </c>
      <c r="G165" s="5" t="s">
        <v>24</v>
      </c>
      <c r="H165" s="5" t="s">
        <v>34</v>
      </c>
      <c r="I165" s="5" t="s">
        <v>197</v>
      </c>
      <c r="J165" s="5" t="s">
        <v>82</v>
      </c>
      <c r="K165" s="5" t="s">
        <v>59</v>
      </c>
      <c r="L165" s="5" t="s">
        <v>21</v>
      </c>
      <c r="M165" s="7">
        <v>1479.36</v>
      </c>
      <c r="N165" s="5">
        <v>12</v>
      </c>
      <c r="O165" s="5">
        <v>0</v>
      </c>
      <c r="P165" s="8">
        <v>103.43999999999998</v>
      </c>
      <c r="Q165" s="5" t="s">
        <v>32</v>
      </c>
      <c r="R165">
        <f t="shared" si="8"/>
        <v>3</v>
      </c>
    </row>
    <row r="166" spans="1:18" ht="15.5" x14ac:dyDescent="0.35">
      <c r="A166" s="5">
        <v>8</v>
      </c>
      <c r="B166" s="5">
        <f t="shared" si="7"/>
        <v>2013</v>
      </c>
      <c r="C166" s="5">
        <f t="shared" si="6"/>
        <v>4</v>
      </c>
      <c r="D166" s="5" t="s">
        <v>46</v>
      </c>
      <c r="E166" s="6">
        <v>41378</v>
      </c>
      <c r="F166" s="6">
        <v>41382</v>
      </c>
      <c r="G166" s="5" t="s">
        <v>47</v>
      </c>
      <c r="H166" s="5" t="s">
        <v>17</v>
      </c>
      <c r="I166" s="5" t="s">
        <v>45</v>
      </c>
      <c r="J166" s="5" t="s">
        <v>27</v>
      </c>
      <c r="K166" s="5" t="s">
        <v>28</v>
      </c>
      <c r="L166" s="5" t="s">
        <v>29</v>
      </c>
      <c r="M166" s="7">
        <v>5244.84</v>
      </c>
      <c r="N166" s="5">
        <v>6</v>
      </c>
      <c r="O166" s="5">
        <v>0</v>
      </c>
      <c r="P166" s="8">
        <v>996.4799999999999</v>
      </c>
      <c r="Q166" s="5" t="s">
        <v>22</v>
      </c>
      <c r="R166">
        <f t="shared" si="8"/>
        <v>4</v>
      </c>
    </row>
    <row r="167" spans="1:18" ht="15.5" x14ac:dyDescent="0.35">
      <c r="A167" s="5">
        <v>570</v>
      </c>
      <c r="B167" s="5">
        <f t="shared" si="7"/>
        <v>2013</v>
      </c>
      <c r="C167" s="5">
        <f t="shared" si="6"/>
        <v>4</v>
      </c>
      <c r="D167" s="5" t="s">
        <v>474</v>
      </c>
      <c r="E167" s="6">
        <v>41376</v>
      </c>
      <c r="F167" s="6">
        <v>41378</v>
      </c>
      <c r="G167" s="5" t="s">
        <v>24</v>
      </c>
      <c r="H167" s="5" t="s">
        <v>25</v>
      </c>
      <c r="I167" s="5" t="s">
        <v>91</v>
      </c>
      <c r="J167" s="5" t="s">
        <v>52</v>
      </c>
      <c r="K167" s="5" t="s">
        <v>28</v>
      </c>
      <c r="L167" s="5" t="s">
        <v>21</v>
      </c>
      <c r="M167" s="7">
        <v>723.3</v>
      </c>
      <c r="N167" s="5">
        <v>2</v>
      </c>
      <c r="O167" s="5">
        <v>0</v>
      </c>
      <c r="P167" s="8">
        <v>332.70000000000005</v>
      </c>
      <c r="Q167" s="5" t="s">
        <v>30</v>
      </c>
      <c r="R167">
        <f t="shared" si="8"/>
        <v>2</v>
      </c>
    </row>
    <row r="168" spans="1:18" ht="15.5" x14ac:dyDescent="0.35">
      <c r="A168" s="5">
        <v>112</v>
      </c>
      <c r="B168" s="5">
        <f t="shared" si="7"/>
        <v>2013</v>
      </c>
      <c r="C168" s="5">
        <f t="shared" si="6"/>
        <v>4</v>
      </c>
      <c r="D168" s="5" t="s">
        <v>168</v>
      </c>
      <c r="E168" s="6">
        <v>41369</v>
      </c>
      <c r="F168" s="6">
        <v>41369</v>
      </c>
      <c r="G168" s="5" t="s">
        <v>39</v>
      </c>
      <c r="H168" s="5" t="s">
        <v>25</v>
      </c>
      <c r="I168" s="5" t="s">
        <v>35</v>
      </c>
      <c r="J168" s="5" t="s">
        <v>36</v>
      </c>
      <c r="K168" s="5" t="s">
        <v>37</v>
      </c>
      <c r="L168" s="5" t="s">
        <v>21</v>
      </c>
      <c r="M168" s="7">
        <v>2875.7700000000004</v>
      </c>
      <c r="N168" s="5">
        <v>9</v>
      </c>
      <c r="O168" s="5">
        <v>0.5</v>
      </c>
      <c r="P168" s="8">
        <v>-1783.0800000000004</v>
      </c>
      <c r="Q168" s="5" t="s">
        <v>22</v>
      </c>
      <c r="R168">
        <f t="shared" si="8"/>
        <v>0</v>
      </c>
    </row>
    <row r="169" spans="1:18" ht="15.5" x14ac:dyDescent="0.35">
      <c r="A169" s="5">
        <v>253</v>
      </c>
      <c r="B169" s="5">
        <f t="shared" si="7"/>
        <v>2012</v>
      </c>
      <c r="C169" s="5">
        <f t="shared" si="6"/>
        <v>4</v>
      </c>
      <c r="D169" s="5" t="s">
        <v>270</v>
      </c>
      <c r="E169" s="6">
        <v>41025</v>
      </c>
      <c r="F169" s="6">
        <v>41028</v>
      </c>
      <c r="G169" s="5" t="s">
        <v>16</v>
      </c>
      <c r="H169" s="5" t="s">
        <v>25</v>
      </c>
      <c r="I169" s="5" t="s">
        <v>271</v>
      </c>
      <c r="J169" s="5" t="s">
        <v>235</v>
      </c>
      <c r="K169" s="5" t="s">
        <v>42</v>
      </c>
      <c r="L169" s="5" t="s">
        <v>21</v>
      </c>
      <c r="M169" s="7">
        <v>2544.6000000000004</v>
      </c>
      <c r="N169" s="5">
        <v>4</v>
      </c>
      <c r="O169" s="5">
        <v>0</v>
      </c>
      <c r="P169" s="8">
        <v>814.19999999999993</v>
      </c>
      <c r="Q169" s="5" t="s">
        <v>22</v>
      </c>
      <c r="R169">
        <f t="shared" si="8"/>
        <v>3</v>
      </c>
    </row>
    <row r="170" spans="1:18" ht="15.5" x14ac:dyDescent="0.35">
      <c r="A170" s="5">
        <v>29</v>
      </c>
      <c r="B170" s="5">
        <f t="shared" si="7"/>
        <v>2012</v>
      </c>
      <c r="C170" s="5">
        <f t="shared" si="6"/>
        <v>4</v>
      </c>
      <c r="D170" s="5" t="s">
        <v>88</v>
      </c>
      <c r="E170" s="6">
        <v>41020</v>
      </c>
      <c r="F170" s="6">
        <v>41022</v>
      </c>
      <c r="G170" s="5" t="s">
        <v>24</v>
      </c>
      <c r="H170" s="5" t="s">
        <v>25</v>
      </c>
      <c r="I170" s="5" t="s">
        <v>18</v>
      </c>
      <c r="J170" s="5" t="s">
        <v>89</v>
      </c>
      <c r="K170" s="5" t="s">
        <v>20</v>
      </c>
      <c r="L170" s="5" t="s">
        <v>49</v>
      </c>
      <c r="M170" s="7">
        <v>247.84</v>
      </c>
      <c r="N170" s="5">
        <v>8</v>
      </c>
      <c r="O170" s="5">
        <v>0</v>
      </c>
      <c r="P170" s="8">
        <v>121.44159999999999</v>
      </c>
      <c r="Q170" s="5" t="s">
        <v>30</v>
      </c>
      <c r="R170">
        <f t="shared" si="8"/>
        <v>2</v>
      </c>
    </row>
    <row r="171" spans="1:18" ht="15.5" x14ac:dyDescent="0.35">
      <c r="A171" s="5">
        <v>57</v>
      </c>
      <c r="B171" s="5">
        <f t="shared" si="7"/>
        <v>2012</v>
      </c>
      <c r="C171" s="5">
        <f t="shared" si="6"/>
        <v>4</v>
      </c>
      <c r="D171" s="5" t="s">
        <v>88</v>
      </c>
      <c r="E171" s="6">
        <v>41020</v>
      </c>
      <c r="F171" s="6">
        <v>41022</v>
      </c>
      <c r="G171" s="5" t="s">
        <v>24</v>
      </c>
      <c r="H171" s="5" t="s">
        <v>25</v>
      </c>
      <c r="I171" s="5" t="s">
        <v>18</v>
      </c>
      <c r="J171" s="5" t="s">
        <v>89</v>
      </c>
      <c r="K171" s="5" t="s">
        <v>20</v>
      </c>
      <c r="L171" s="5" t="s">
        <v>49</v>
      </c>
      <c r="M171" s="7">
        <v>9.9120000000000008</v>
      </c>
      <c r="N171" s="5">
        <v>3</v>
      </c>
      <c r="O171" s="5">
        <v>0.2</v>
      </c>
      <c r="P171" s="8">
        <v>3.3452999999999995</v>
      </c>
      <c r="Q171" s="5" t="s">
        <v>30</v>
      </c>
      <c r="R171">
        <f t="shared" si="8"/>
        <v>2</v>
      </c>
    </row>
    <row r="172" spans="1:18" ht="15.5" x14ac:dyDescent="0.35">
      <c r="A172" s="5">
        <v>418</v>
      </c>
      <c r="B172" s="5">
        <f t="shared" si="7"/>
        <v>2012</v>
      </c>
      <c r="C172" s="5">
        <f t="shared" si="6"/>
        <v>4</v>
      </c>
      <c r="D172" s="5" t="s">
        <v>385</v>
      </c>
      <c r="E172" s="6">
        <v>41014</v>
      </c>
      <c r="F172" s="6">
        <v>41015</v>
      </c>
      <c r="G172" s="5" t="s">
        <v>16</v>
      </c>
      <c r="H172" s="5" t="s">
        <v>34</v>
      </c>
      <c r="I172" s="5" t="s">
        <v>61</v>
      </c>
      <c r="J172" s="5" t="s">
        <v>62</v>
      </c>
      <c r="K172" s="5" t="s">
        <v>28</v>
      </c>
      <c r="L172" s="5" t="s">
        <v>29</v>
      </c>
      <c r="M172" s="7">
        <v>1001.7</v>
      </c>
      <c r="N172" s="5">
        <v>6</v>
      </c>
      <c r="O172" s="5">
        <v>0</v>
      </c>
      <c r="P172" s="8">
        <v>250.38000000000002</v>
      </c>
      <c r="Q172" s="5" t="s">
        <v>22</v>
      </c>
      <c r="R172">
        <f t="shared" si="8"/>
        <v>1</v>
      </c>
    </row>
    <row r="173" spans="1:18" ht="15.5" x14ac:dyDescent="0.35">
      <c r="A173" s="5">
        <v>649</v>
      </c>
      <c r="B173" s="5">
        <f t="shared" si="7"/>
        <v>2012</v>
      </c>
      <c r="C173" s="5">
        <f t="shared" si="6"/>
        <v>4</v>
      </c>
      <c r="D173" s="5" t="s">
        <v>174</v>
      </c>
      <c r="E173" s="6">
        <v>41006</v>
      </c>
      <c r="F173" s="6">
        <v>41011</v>
      </c>
      <c r="G173" s="5" t="s">
        <v>47</v>
      </c>
      <c r="H173" s="5" t="s">
        <v>17</v>
      </c>
      <c r="I173" s="5" t="s">
        <v>26</v>
      </c>
      <c r="J173" s="5" t="s">
        <v>27</v>
      </c>
      <c r="K173" s="5" t="s">
        <v>28</v>
      </c>
      <c r="L173" s="5" t="s">
        <v>49</v>
      </c>
      <c r="M173" s="7">
        <v>1894.5360000000001</v>
      </c>
      <c r="N173" s="5">
        <v>4</v>
      </c>
      <c r="O173" s="5">
        <v>0.1</v>
      </c>
      <c r="P173" s="8">
        <v>505.17600000000004</v>
      </c>
      <c r="Q173" s="5" t="s">
        <v>22</v>
      </c>
      <c r="R173">
        <f t="shared" si="8"/>
        <v>5</v>
      </c>
    </row>
    <row r="174" spans="1:18" ht="15.5" x14ac:dyDescent="0.35">
      <c r="A174" s="5">
        <v>336</v>
      </c>
      <c r="B174" s="5">
        <f t="shared" si="7"/>
        <v>2012</v>
      </c>
      <c r="C174" s="5">
        <f t="shared" si="6"/>
        <v>4</v>
      </c>
      <c r="D174" s="5" t="s">
        <v>336</v>
      </c>
      <c r="E174" s="6">
        <v>41004</v>
      </c>
      <c r="F174" s="6">
        <v>41006</v>
      </c>
      <c r="G174" s="5" t="s">
        <v>16</v>
      </c>
      <c r="H174" s="5" t="s">
        <v>34</v>
      </c>
      <c r="I174" s="5" t="s">
        <v>128</v>
      </c>
      <c r="J174" s="5" t="s">
        <v>68</v>
      </c>
      <c r="K174" s="5" t="s">
        <v>37</v>
      </c>
      <c r="L174" s="5" t="s">
        <v>49</v>
      </c>
      <c r="M174" s="7">
        <v>1523.664</v>
      </c>
      <c r="N174" s="5">
        <v>8</v>
      </c>
      <c r="O174" s="5">
        <v>0.1</v>
      </c>
      <c r="P174" s="8">
        <v>-50.976000000000028</v>
      </c>
      <c r="Q174" s="5" t="s">
        <v>22</v>
      </c>
      <c r="R174">
        <f t="shared" si="8"/>
        <v>2</v>
      </c>
    </row>
    <row r="175" spans="1:18" ht="15.5" x14ac:dyDescent="0.35">
      <c r="A175" s="5">
        <v>368</v>
      </c>
      <c r="B175" s="5">
        <f t="shared" si="7"/>
        <v>2015</v>
      </c>
      <c r="C175" s="5">
        <f t="shared" si="6"/>
        <v>5</v>
      </c>
      <c r="D175" s="5" t="s">
        <v>269</v>
      </c>
      <c r="E175" s="6">
        <v>42153</v>
      </c>
      <c r="F175" s="6">
        <v>42160</v>
      </c>
      <c r="G175" s="5" t="s">
        <v>47</v>
      </c>
      <c r="H175" s="5" t="s">
        <v>17</v>
      </c>
      <c r="I175" s="5" t="s">
        <v>26</v>
      </c>
      <c r="J175" s="5" t="s">
        <v>27</v>
      </c>
      <c r="K175" s="5" t="s">
        <v>28</v>
      </c>
      <c r="L175" s="5" t="s">
        <v>21</v>
      </c>
      <c r="M175" s="7">
        <v>1703.0250000000003</v>
      </c>
      <c r="N175" s="5">
        <v>5</v>
      </c>
      <c r="O175" s="5">
        <v>0.1</v>
      </c>
      <c r="P175" s="8">
        <v>737.92500000000007</v>
      </c>
      <c r="Q175" s="5" t="s">
        <v>65</v>
      </c>
      <c r="R175">
        <f t="shared" si="8"/>
        <v>7</v>
      </c>
    </row>
    <row r="176" spans="1:18" ht="15.5" x14ac:dyDescent="0.35">
      <c r="A176" s="5">
        <v>493</v>
      </c>
      <c r="B176" s="5">
        <f t="shared" si="7"/>
        <v>2015</v>
      </c>
      <c r="C176" s="5">
        <f t="shared" si="6"/>
        <v>5</v>
      </c>
      <c r="D176" s="5" t="s">
        <v>434</v>
      </c>
      <c r="E176" s="6">
        <v>42153</v>
      </c>
      <c r="F176" s="6">
        <v>42155</v>
      </c>
      <c r="G176" s="5" t="s">
        <v>24</v>
      </c>
      <c r="H176" s="5" t="s">
        <v>34</v>
      </c>
      <c r="I176" s="5" t="s">
        <v>64</v>
      </c>
      <c r="J176" s="5" t="s">
        <v>36</v>
      </c>
      <c r="K176" s="5" t="s">
        <v>37</v>
      </c>
      <c r="L176" s="5" t="s">
        <v>49</v>
      </c>
      <c r="M176" s="7">
        <v>1253.07</v>
      </c>
      <c r="N176" s="5">
        <v>5</v>
      </c>
      <c r="O176" s="5">
        <v>0.1</v>
      </c>
      <c r="P176" s="8">
        <v>236.67</v>
      </c>
      <c r="Q176" s="5" t="s">
        <v>30</v>
      </c>
      <c r="R176">
        <f t="shared" si="8"/>
        <v>2</v>
      </c>
    </row>
    <row r="177" spans="1:18" ht="15.5" x14ac:dyDescent="0.35">
      <c r="A177" s="5">
        <v>795</v>
      </c>
      <c r="B177" s="5">
        <f t="shared" si="7"/>
        <v>2015</v>
      </c>
      <c r="C177" s="5">
        <f t="shared" si="6"/>
        <v>5</v>
      </c>
      <c r="D177" s="5" t="s">
        <v>572</v>
      </c>
      <c r="E177" s="6">
        <v>42153</v>
      </c>
      <c r="F177" s="6">
        <v>42156</v>
      </c>
      <c r="G177" s="5" t="s">
        <v>24</v>
      </c>
      <c r="H177" s="5" t="s">
        <v>17</v>
      </c>
      <c r="I177" s="5" t="s">
        <v>78</v>
      </c>
      <c r="J177" s="5" t="s">
        <v>79</v>
      </c>
      <c r="K177" s="5" t="s">
        <v>37</v>
      </c>
      <c r="L177" s="5" t="s">
        <v>29</v>
      </c>
      <c r="M177" s="7">
        <v>1399.1129999999998</v>
      </c>
      <c r="N177" s="5">
        <v>3</v>
      </c>
      <c r="O177" s="5">
        <v>0.1</v>
      </c>
      <c r="P177" s="8">
        <v>108.78300000000002</v>
      </c>
      <c r="Q177" s="5" t="s">
        <v>30</v>
      </c>
      <c r="R177">
        <f t="shared" si="8"/>
        <v>3</v>
      </c>
    </row>
    <row r="178" spans="1:18" ht="15.5" x14ac:dyDescent="0.35">
      <c r="A178" s="5">
        <v>695</v>
      </c>
      <c r="B178" s="5">
        <f t="shared" si="7"/>
        <v>2015</v>
      </c>
      <c r="C178" s="5">
        <f t="shared" si="6"/>
        <v>5</v>
      </c>
      <c r="D178" s="5" t="s">
        <v>228</v>
      </c>
      <c r="E178" s="6">
        <v>42152</v>
      </c>
      <c r="F178" s="6">
        <v>42156</v>
      </c>
      <c r="G178" s="5" t="s">
        <v>47</v>
      </c>
      <c r="H178" s="5" t="s">
        <v>34</v>
      </c>
      <c r="I178" s="5" t="s">
        <v>91</v>
      </c>
      <c r="J178" s="5" t="s">
        <v>52</v>
      </c>
      <c r="K178" s="5" t="s">
        <v>28</v>
      </c>
      <c r="L178" s="5" t="s">
        <v>29</v>
      </c>
      <c r="M178" s="7">
        <v>1394.9999999999995</v>
      </c>
      <c r="N178" s="5">
        <v>3</v>
      </c>
      <c r="O178" s="5">
        <v>0</v>
      </c>
      <c r="P178" s="8">
        <v>237.15000000000003</v>
      </c>
      <c r="Q178" s="5" t="s">
        <v>22</v>
      </c>
      <c r="R178">
        <f t="shared" si="8"/>
        <v>4</v>
      </c>
    </row>
    <row r="179" spans="1:18" ht="15.5" x14ac:dyDescent="0.35">
      <c r="A179" s="5">
        <v>662</v>
      </c>
      <c r="B179" s="5">
        <f t="shared" si="7"/>
        <v>2015</v>
      </c>
      <c r="C179" s="5">
        <f t="shared" si="6"/>
        <v>5</v>
      </c>
      <c r="D179" s="5" t="s">
        <v>137</v>
      </c>
      <c r="E179" s="6">
        <v>42148</v>
      </c>
      <c r="F179" s="6">
        <v>42153</v>
      </c>
      <c r="G179" s="5" t="s">
        <v>24</v>
      </c>
      <c r="H179" s="5" t="s">
        <v>25</v>
      </c>
      <c r="I179" s="5" t="s">
        <v>61</v>
      </c>
      <c r="J179" s="5" t="s">
        <v>62</v>
      </c>
      <c r="K179" s="5" t="s">
        <v>28</v>
      </c>
      <c r="L179" s="5" t="s">
        <v>29</v>
      </c>
      <c r="M179" s="7">
        <v>1447.44</v>
      </c>
      <c r="N179" s="5">
        <v>4</v>
      </c>
      <c r="O179" s="5">
        <v>0</v>
      </c>
      <c r="P179" s="8">
        <v>43.32</v>
      </c>
      <c r="Q179" s="5" t="s">
        <v>32</v>
      </c>
      <c r="R179">
        <f t="shared" si="8"/>
        <v>5</v>
      </c>
    </row>
    <row r="180" spans="1:18" ht="15.5" x14ac:dyDescent="0.35">
      <c r="A180" s="5">
        <v>215</v>
      </c>
      <c r="B180" s="5">
        <f t="shared" si="7"/>
        <v>2015</v>
      </c>
      <c r="C180" s="5">
        <f t="shared" si="6"/>
        <v>5</v>
      </c>
      <c r="D180" s="5" t="s">
        <v>241</v>
      </c>
      <c r="E180" s="6">
        <v>42146</v>
      </c>
      <c r="F180" s="6">
        <v>42149</v>
      </c>
      <c r="G180" s="5" t="s">
        <v>24</v>
      </c>
      <c r="H180" s="5" t="s">
        <v>25</v>
      </c>
      <c r="I180" s="5" t="s">
        <v>91</v>
      </c>
      <c r="J180" s="5" t="s">
        <v>52</v>
      </c>
      <c r="K180" s="5" t="s">
        <v>28</v>
      </c>
      <c r="L180" s="5" t="s">
        <v>49</v>
      </c>
      <c r="M180" s="7">
        <v>1865.9699999999998</v>
      </c>
      <c r="N180" s="5">
        <v>9</v>
      </c>
      <c r="O180" s="5">
        <v>0</v>
      </c>
      <c r="P180" s="8">
        <v>802.17</v>
      </c>
      <c r="Q180" s="5" t="s">
        <v>30</v>
      </c>
      <c r="R180">
        <f t="shared" si="8"/>
        <v>3</v>
      </c>
    </row>
    <row r="181" spans="1:18" ht="15.5" x14ac:dyDescent="0.35">
      <c r="A181" s="5">
        <v>233</v>
      </c>
      <c r="B181" s="5">
        <f t="shared" si="7"/>
        <v>2015</v>
      </c>
      <c r="C181" s="5">
        <f t="shared" si="6"/>
        <v>5</v>
      </c>
      <c r="D181" s="5" t="s">
        <v>225</v>
      </c>
      <c r="E181" s="6">
        <v>42144</v>
      </c>
      <c r="F181" s="6">
        <v>42149</v>
      </c>
      <c r="G181" s="5" t="s">
        <v>24</v>
      </c>
      <c r="H181" s="5" t="s">
        <v>25</v>
      </c>
      <c r="I181" s="5" t="s">
        <v>18</v>
      </c>
      <c r="J181" s="5" t="s">
        <v>108</v>
      </c>
      <c r="K181" s="5" t="s">
        <v>20</v>
      </c>
      <c r="L181" s="5" t="s">
        <v>29</v>
      </c>
      <c r="M181" s="7">
        <v>314.35199999999998</v>
      </c>
      <c r="N181" s="5">
        <v>3</v>
      </c>
      <c r="O181" s="5">
        <v>0.2</v>
      </c>
      <c r="P181" s="8">
        <v>-35.36460000000001</v>
      </c>
      <c r="Q181" s="5" t="s">
        <v>32</v>
      </c>
      <c r="R181">
        <f t="shared" si="8"/>
        <v>5</v>
      </c>
    </row>
    <row r="182" spans="1:18" ht="15.5" x14ac:dyDescent="0.35">
      <c r="A182" s="5">
        <v>282</v>
      </c>
      <c r="B182" s="5">
        <f t="shared" si="7"/>
        <v>2015</v>
      </c>
      <c r="C182" s="5">
        <f t="shared" si="6"/>
        <v>5</v>
      </c>
      <c r="D182" s="5" t="s">
        <v>225</v>
      </c>
      <c r="E182" s="6">
        <v>42144</v>
      </c>
      <c r="F182" s="6">
        <v>42149</v>
      </c>
      <c r="G182" s="5" t="s">
        <v>24</v>
      </c>
      <c r="H182" s="5" t="s">
        <v>25</v>
      </c>
      <c r="I182" s="5" t="s">
        <v>18</v>
      </c>
      <c r="J182" s="5" t="s">
        <v>108</v>
      </c>
      <c r="K182" s="5" t="s">
        <v>20</v>
      </c>
      <c r="L182" s="5" t="s">
        <v>49</v>
      </c>
      <c r="M182" s="7">
        <v>27.888000000000002</v>
      </c>
      <c r="N182" s="5">
        <v>7</v>
      </c>
      <c r="O182" s="5">
        <v>0.2</v>
      </c>
      <c r="P182" s="8">
        <v>10.109400000000001</v>
      </c>
      <c r="Q182" s="5" t="s">
        <v>32</v>
      </c>
      <c r="R182">
        <f t="shared" si="8"/>
        <v>5</v>
      </c>
    </row>
    <row r="183" spans="1:18" ht="15.5" x14ac:dyDescent="0.35">
      <c r="A183" s="5">
        <v>435</v>
      </c>
      <c r="B183" s="5">
        <f t="shared" si="7"/>
        <v>2015</v>
      </c>
      <c r="C183" s="5">
        <f t="shared" si="6"/>
        <v>5</v>
      </c>
      <c r="D183" s="5" t="s">
        <v>269</v>
      </c>
      <c r="E183" s="6">
        <v>42143</v>
      </c>
      <c r="F183" s="6">
        <v>42145</v>
      </c>
      <c r="G183" s="5" t="s">
        <v>16</v>
      </c>
      <c r="H183" s="5" t="s">
        <v>17</v>
      </c>
      <c r="I183" s="5" t="s">
        <v>18</v>
      </c>
      <c r="J183" s="5" t="s">
        <v>48</v>
      </c>
      <c r="K183" s="5" t="s">
        <v>20</v>
      </c>
      <c r="L183" s="5" t="s">
        <v>21</v>
      </c>
      <c r="M183" s="7">
        <v>344.70400000000001</v>
      </c>
      <c r="N183" s="5">
        <v>2</v>
      </c>
      <c r="O183" s="5">
        <v>0.2</v>
      </c>
      <c r="P183" s="8">
        <v>38.779199999999989</v>
      </c>
      <c r="Q183" s="5" t="s">
        <v>32</v>
      </c>
      <c r="R183">
        <f t="shared" si="8"/>
        <v>2</v>
      </c>
    </row>
    <row r="184" spans="1:18" ht="15.5" x14ac:dyDescent="0.35">
      <c r="A184" s="5">
        <v>453</v>
      </c>
      <c r="B184" s="5">
        <f t="shared" si="7"/>
        <v>2015</v>
      </c>
      <c r="C184" s="5">
        <f t="shared" si="6"/>
        <v>5</v>
      </c>
      <c r="D184" s="5" t="s">
        <v>219</v>
      </c>
      <c r="E184" s="6">
        <v>42143</v>
      </c>
      <c r="F184" s="6">
        <v>42145</v>
      </c>
      <c r="G184" s="5" t="s">
        <v>24</v>
      </c>
      <c r="H184" s="5" t="s">
        <v>17</v>
      </c>
      <c r="I184" s="5" t="s">
        <v>408</v>
      </c>
      <c r="J184" s="5" t="s">
        <v>41</v>
      </c>
      <c r="K184" s="5" t="s">
        <v>42</v>
      </c>
      <c r="L184" s="5" t="s">
        <v>21</v>
      </c>
      <c r="M184" s="7">
        <v>1429.4399999999998</v>
      </c>
      <c r="N184" s="5">
        <v>4</v>
      </c>
      <c r="O184" s="5">
        <v>0</v>
      </c>
      <c r="P184" s="8">
        <v>471.59999999999997</v>
      </c>
      <c r="Q184" s="5" t="s">
        <v>30</v>
      </c>
      <c r="R184">
        <f t="shared" si="8"/>
        <v>2</v>
      </c>
    </row>
    <row r="185" spans="1:18" ht="15.5" x14ac:dyDescent="0.35">
      <c r="A185" s="5">
        <v>76</v>
      </c>
      <c r="B185" s="5">
        <f t="shared" si="7"/>
        <v>2015</v>
      </c>
      <c r="C185" s="5">
        <f t="shared" si="6"/>
        <v>5</v>
      </c>
      <c r="D185" s="5" t="s">
        <v>112</v>
      </c>
      <c r="E185" s="6">
        <v>42140</v>
      </c>
      <c r="F185" s="6">
        <v>42142</v>
      </c>
      <c r="G185" s="5" t="s">
        <v>24</v>
      </c>
      <c r="H185" s="5" t="s">
        <v>17</v>
      </c>
      <c r="I185" s="5" t="s">
        <v>26</v>
      </c>
      <c r="J185" s="5" t="s">
        <v>27</v>
      </c>
      <c r="K185" s="5" t="s">
        <v>28</v>
      </c>
      <c r="L185" s="5" t="s">
        <v>21</v>
      </c>
      <c r="M185" s="7">
        <v>2863.35</v>
      </c>
      <c r="N185" s="5">
        <v>5</v>
      </c>
      <c r="O185" s="5">
        <v>0.1</v>
      </c>
      <c r="P185" s="8">
        <v>858.9</v>
      </c>
      <c r="Q185" s="5" t="s">
        <v>30</v>
      </c>
      <c r="R185">
        <f t="shared" si="8"/>
        <v>2</v>
      </c>
    </row>
    <row r="186" spans="1:18" ht="15.5" x14ac:dyDescent="0.35">
      <c r="A186" s="5">
        <v>294</v>
      </c>
      <c r="B186" s="5">
        <f t="shared" si="7"/>
        <v>2015</v>
      </c>
      <c r="C186" s="5">
        <f t="shared" si="6"/>
        <v>5</v>
      </c>
      <c r="D186" s="5" t="s">
        <v>305</v>
      </c>
      <c r="E186" s="6">
        <v>42140</v>
      </c>
      <c r="F186" s="6">
        <v>42142</v>
      </c>
      <c r="G186" s="5" t="s">
        <v>24</v>
      </c>
      <c r="H186" s="5" t="s">
        <v>17</v>
      </c>
      <c r="I186" s="5" t="s">
        <v>45</v>
      </c>
      <c r="J186" s="5" t="s">
        <v>27</v>
      </c>
      <c r="K186" s="5" t="s">
        <v>28</v>
      </c>
      <c r="L186" s="5" t="s">
        <v>49</v>
      </c>
      <c r="M186" s="7">
        <v>1900.5839999999998</v>
      </c>
      <c r="N186" s="5">
        <v>6</v>
      </c>
      <c r="O186" s="5">
        <v>0.4</v>
      </c>
      <c r="P186" s="8">
        <v>-348.51600000000008</v>
      </c>
      <c r="Q186" s="5" t="s">
        <v>22</v>
      </c>
      <c r="R186">
        <f t="shared" si="8"/>
        <v>2</v>
      </c>
    </row>
    <row r="187" spans="1:18" ht="15.5" x14ac:dyDescent="0.35">
      <c r="A187" s="5">
        <v>360</v>
      </c>
      <c r="B187" s="5">
        <f t="shared" si="7"/>
        <v>2015</v>
      </c>
      <c r="C187" s="5">
        <f t="shared" si="6"/>
        <v>5</v>
      </c>
      <c r="D187" s="5" t="s">
        <v>166</v>
      </c>
      <c r="E187" s="6">
        <v>42140</v>
      </c>
      <c r="F187" s="6">
        <v>42143</v>
      </c>
      <c r="G187" s="5" t="s">
        <v>16</v>
      </c>
      <c r="H187" s="5" t="s">
        <v>34</v>
      </c>
      <c r="I187" s="5" t="s">
        <v>64</v>
      </c>
      <c r="J187" s="5" t="s">
        <v>36</v>
      </c>
      <c r="K187" s="5" t="s">
        <v>37</v>
      </c>
      <c r="L187" s="5" t="s">
        <v>29</v>
      </c>
      <c r="M187" s="7">
        <v>1189.242</v>
      </c>
      <c r="N187" s="5">
        <v>9</v>
      </c>
      <c r="O187" s="5">
        <v>0.1</v>
      </c>
      <c r="P187" s="8">
        <v>250.99199999999999</v>
      </c>
      <c r="Q187" s="5" t="s">
        <v>22</v>
      </c>
      <c r="R187">
        <f t="shared" si="8"/>
        <v>3</v>
      </c>
    </row>
    <row r="188" spans="1:18" ht="15.5" x14ac:dyDescent="0.35">
      <c r="A188" s="5">
        <v>464</v>
      </c>
      <c r="B188" s="5">
        <f t="shared" si="7"/>
        <v>2015</v>
      </c>
      <c r="C188" s="5">
        <f t="shared" si="6"/>
        <v>5</v>
      </c>
      <c r="D188" s="5" t="s">
        <v>225</v>
      </c>
      <c r="E188" s="6">
        <v>42139</v>
      </c>
      <c r="F188" s="6">
        <v>42143</v>
      </c>
      <c r="G188" s="5" t="s">
        <v>47</v>
      </c>
      <c r="H188" s="5" t="s">
        <v>25</v>
      </c>
      <c r="I188" s="5" t="s">
        <v>81</v>
      </c>
      <c r="J188" s="5" t="s">
        <v>82</v>
      </c>
      <c r="K188" s="5" t="s">
        <v>59</v>
      </c>
      <c r="L188" s="5" t="s">
        <v>49</v>
      </c>
      <c r="M188" s="7">
        <v>2003.5199999999998</v>
      </c>
      <c r="N188" s="5">
        <v>6</v>
      </c>
      <c r="O188" s="5">
        <v>0</v>
      </c>
      <c r="P188" s="8">
        <v>861.48000000000013</v>
      </c>
      <c r="Q188" s="5" t="s">
        <v>22</v>
      </c>
      <c r="R188">
        <f t="shared" si="8"/>
        <v>4</v>
      </c>
    </row>
    <row r="189" spans="1:18" ht="15.5" x14ac:dyDescent="0.35">
      <c r="A189" s="5">
        <v>497</v>
      </c>
      <c r="B189" s="5">
        <f t="shared" si="7"/>
        <v>2015</v>
      </c>
      <c r="C189" s="5">
        <f t="shared" si="6"/>
        <v>5</v>
      </c>
      <c r="D189" s="5" t="s">
        <v>269</v>
      </c>
      <c r="E189" s="6">
        <v>42139</v>
      </c>
      <c r="F189" s="6">
        <v>42139</v>
      </c>
      <c r="G189" s="5" t="s">
        <v>39</v>
      </c>
      <c r="H189" s="5" t="s">
        <v>17</v>
      </c>
      <c r="I189" s="5" t="s">
        <v>239</v>
      </c>
      <c r="J189" s="5" t="s">
        <v>239</v>
      </c>
      <c r="K189" s="5" t="s">
        <v>20</v>
      </c>
      <c r="L189" s="5" t="s">
        <v>49</v>
      </c>
      <c r="M189" s="7">
        <v>29.94</v>
      </c>
      <c r="N189" s="5">
        <v>2</v>
      </c>
      <c r="O189" s="5">
        <v>0</v>
      </c>
      <c r="P189" s="8">
        <v>10.74</v>
      </c>
      <c r="Q189" s="5" t="s">
        <v>22</v>
      </c>
      <c r="R189">
        <f t="shared" si="8"/>
        <v>0</v>
      </c>
    </row>
    <row r="190" spans="1:18" ht="15.5" x14ac:dyDescent="0.35">
      <c r="A190" s="5">
        <v>549</v>
      </c>
      <c r="B190" s="5">
        <f t="shared" si="7"/>
        <v>2015</v>
      </c>
      <c r="C190" s="5">
        <f t="shared" si="6"/>
        <v>5</v>
      </c>
      <c r="D190" s="5" t="s">
        <v>269</v>
      </c>
      <c r="E190" s="6">
        <v>42139</v>
      </c>
      <c r="F190" s="6">
        <v>42139</v>
      </c>
      <c r="G190" s="5" t="s">
        <v>39</v>
      </c>
      <c r="H190" s="5" t="s">
        <v>17</v>
      </c>
      <c r="I190" s="5" t="s">
        <v>239</v>
      </c>
      <c r="J190" s="5" t="s">
        <v>239</v>
      </c>
      <c r="K190" s="5" t="s">
        <v>20</v>
      </c>
      <c r="L190" s="5" t="s">
        <v>49</v>
      </c>
      <c r="M190" s="7">
        <v>34.019999999999996</v>
      </c>
      <c r="N190" s="5">
        <v>2</v>
      </c>
      <c r="O190" s="5">
        <v>0</v>
      </c>
      <c r="P190" s="8">
        <v>14.28</v>
      </c>
      <c r="Q190" s="5" t="s">
        <v>22</v>
      </c>
      <c r="R190">
        <f t="shared" si="8"/>
        <v>0</v>
      </c>
    </row>
    <row r="191" spans="1:18" ht="15.5" x14ac:dyDescent="0.35">
      <c r="A191" s="5">
        <v>510</v>
      </c>
      <c r="B191" s="5">
        <f t="shared" si="7"/>
        <v>2015</v>
      </c>
      <c r="C191" s="5">
        <f t="shared" si="6"/>
        <v>5</v>
      </c>
      <c r="D191" s="5" t="s">
        <v>444</v>
      </c>
      <c r="E191" s="6">
        <v>42137</v>
      </c>
      <c r="F191" s="6">
        <v>42141</v>
      </c>
      <c r="G191" s="5" t="s">
        <v>47</v>
      </c>
      <c r="H191" s="5" t="s">
        <v>17</v>
      </c>
      <c r="I191" s="5" t="s">
        <v>81</v>
      </c>
      <c r="J191" s="5" t="s">
        <v>82</v>
      </c>
      <c r="K191" s="5" t="s">
        <v>59</v>
      </c>
      <c r="L191" s="5" t="s">
        <v>29</v>
      </c>
      <c r="M191" s="7">
        <v>1715.0559999999998</v>
      </c>
      <c r="N191" s="5">
        <v>7</v>
      </c>
      <c r="O191" s="5">
        <v>0.2</v>
      </c>
      <c r="P191" s="8">
        <v>300.07600000000014</v>
      </c>
      <c r="Q191" s="5" t="s">
        <v>22</v>
      </c>
      <c r="R191">
        <f t="shared" si="8"/>
        <v>4</v>
      </c>
    </row>
    <row r="192" spans="1:18" ht="15.5" x14ac:dyDescent="0.35">
      <c r="A192" s="5">
        <v>478</v>
      </c>
      <c r="B192" s="5">
        <f t="shared" si="7"/>
        <v>2015</v>
      </c>
      <c r="C192" s="5">
        <f t="shared" si="6"/>
        <v>5</v>
      </c>
      <c r="D192" s="5" t="s">
        <v>403</v>
      </c>
      <c r="E192" s="6">
        <v>42133</v>
      </c>
      <c r="F192" s="6">
        <v>42139</v>
      </c>
      <c r="G192" s="5" t="s">
        <v>47</v>
      </c>
      <c r="H192" s="5" t="s">
        <v>17</v>
      </c>
      <c r="I192" s="5" t="s">
        <v>91</v>
      </c>
      <c r="J192" s="5" t="s">
        <v>52</v>
      </c>
      <c r="K192" s="5" t="s">
        <v>28</v>
      </c>
      <c r="L192" s="5" t="s">
        <v>29</v>
      </c>
      <c r="M192" s="7">
        <v>4298.8500000000004</v>
      </c>
      <c r="N192" s="5">
        <v>5</v>
      </c>
      <c r="O192" s="5">
        <v>0</v>
      </c>
      <c r="P192" s="8">
        <v>300.89999999999998</v>
      </c>
      <c r="Q192" s="5" t="s">
        <v>65</v>
      </c>
      <c r="R192">
        <f t="shared" si="8"/>
        <v>6</v>
      </c>
    </row>
    <row r="193" spans="1:18" ht="15.5" x14ac:dyDescent="0.35">
      <c r="A193" s="5">
        <v>148</v>
      </c>
      <c r="B193" s="5">
        <f t="shared" si="7"/>
        <v>2015</v>
      </c>
      <c r="C193" s="5">
        <f t="shared" si="6"/>
        <v>5</v>
      </c>
      <c r="D193" s="5" t="s">
        <v>163</v>
      </c>
      <c r="E193" s="6">
        <v>42132</v>
      </c>
      <c r="F193" s="6">
        <v>42137</v>
      </c>
      <c r="G193" s="5" t="s">
        <v>47</v>
      </c>
      <c r="H193" s="5" t="s">
        <v>34</v>
      </c>
      <c r="I193" s="5" t="s">
        <v>18</v>
      </c>
      <c r="J193" s="5" t="s">
        <v>48</v>
      </c>
      <c r="K193" s="5" t="s">
        <v>20</v>
      </c>
      <c r="L193" s="5" t="s">
        <v>21</v>
      </c>
      <c r="M193" s="7">
        <v>79.989999999999995</v>
      </c>
      <c r="N193" s="5">
        <v>1</v>
      </c>
      <c r="O193" s="5">
        <v>0</v>
      </c>
      <c r="P193" s="8">
        <v>28.796399999999998</v>
      </c>
      <c r="Q193" s="5" t="s">
        <v>32</v>
      </c>
      <c r="R193">
        <f t="shared" si="8"/>
        <v>5</v>
      </c>
    </row>
    <row r="194" spans="1:18" ht="15.5" x14ac:dyDescent="0.35">
      <c r="A194" s="5">
        <v>762</v>
      </c>
      <c r="B194" s="5">
        <f t="shared" si="7"/>
        <v>2015</v>
      </c>
      <c r="C194" s="5">
        <f t="shared" ref="C194:C257" si="9">MONTH(E194)</f>
        <v>5</v>
      </c>
      <c r="D194" s="5" t="s">
        <v>523</v>
      </c>
      <c r="E194" s="6">
        <v>42132</v>
      </c>
      <c r="F194" s="6">
        <v>42137</v>
      </c>
      <c r="G194" s="5" t="s">
        <v>24</v>
      </c>
      <c r="H194" s="5" t="s">
        <v>17</v>
      </c>
      <c r="I194" s="5" t="s">
        <v>78</v>
      </c>
      <c r="J194" s="5" t="s">
        <v>79</v>
      </c>
      <c r="K194" s="5" t="s">
        <v>37</v>
      </c>
      <c r="L194" s="5" t="s">
        <v>21</v>
      </c>
      <c r="M194" s="7">
        <v>2518.9500000000003</v>
      </c>
      <c r="N194" s="5">
        <v>7</v>
      </c>
      <c r="O194" s="5">
        <v>0</v>
      </c>
      <c r="P194" s="8">
        <v>1032.57</v>
      </c>
      <c r="Q194" s="5" t="s">
        <v>32</v>
      </c>
      <c r="R194">
        <f t="shared" si="8"/>
        <v>5</v>
      </c>
    </row>
    <row r="195" spans="1:18" ht="15.5" x14ac:dyDescent="0.35">
      <c r="A195" s="5">
        <v>798</v>
      </c>
      <c r="B195" s="5">
        <f t="shared" ref="B195:B258" si="10">YEAR(E195)</f>
        <v>2015</v>
      </c>
      <c r="C195" s="5">
        <f t="shared" si="9"/>
        <v>5</v>
      </c>
      <c r="D195" s="5" t="s">
        <v>573</v>
      </c>
      <c r="E195" s="6">
        <v>42132</v>
      </c>
      <c r="F195" s="6">
        <v>42134</v>
      </c>
      <c r="G195" s="5" t="s">
        <v>24</v>
      </c>
      <c r="H195" s="5" t="s">
        <v>17</v>
      </c>
      <c r="I195" s="5" t="s">
        <v>574</v>
      </c>
      <c r="J195" s="5" t="s">
        <v>58</v>
      </c>
      <c r="K195" s="5" t="s">
        <v>59</v>
      </c>
      <c r="L195" s="5" t="s">
        <v>21</v>
      </c>
      <c r="M195" s="7">
        <v>820.08000000000015</v>
      </c>
      <c r="N195" s="5">
        <v>9</v>
      </c>
      <c r="O195" s="5">
        <v>0</v>
      </c>
      <c r="P195" s="8">
        <v>98.28</v>
      </c>
      <c r="Q195" s="5" t="s">
        <v>30</v>
      </c>
      <c r="R195">
        <f t="shared" ref="R195:R258" si="11">F195-E195</f>
        <v>2</v>
      </c>
    </row>
    <row r="196" spans="1:18" ht="15.5" x14ac:dyDescent="0.35">
      <c r="A196" s="5">
        <v>446</v>
      </c>
      <c r="B196" s="5">
        <f t="shared" si="10"/>
        <v>2015</v>
      </c>
      <c r="C196" s="5">
        <f t="shared" si="9"/>
        <v>5</v>
      </c>
      <c r="D196" s="5" t="s">
        <v>402</v>
      </c>
      <c r="E196" s="6">
        <v>42129</v>
      </c>
      <c r="F196" s="6">
        <v>42131</v>
      </c>
      <c r="G196" s="5" t="s">
        <v>24</v>
      </c>
      <c r="H196" s="5" t="s">
        <v>17</v>
      </c>
      <c r="I196" s="5" t="s">
        <v>91</v>
      </c>
      <c r="J196" s="5" t="s">
        <v>52</v>
      </c>
      <c r="K196" s="5" t="s">
        <v>28</v>
      </c>
      <c r="L196" s="5" t="s">
        <v>21</v>
      </c>
      <c r="M196" s="7">
        <v>1272.72</v>
      </c>
      <c r="N196" s="5">
        <v>4</v>
      </c>
      <c r="O196" s="5">
        <v>0</v>
      </c>
      <c r="P196" s="8">
        <v>534.48</v>
      </c>
      <c r="Q196" s="5" t="s">
        <v>22</v>
      </c>
      <c r="R196">
        <f t="shared" si="11"/>
        <v>2</v>
      </c>
    </row>
    <row r="197" spans="1:18" ht="15.5" x14ac:dyDescent="0.35">
      <c r="A197" s="5">
        <v>49</v>
      </c>
      <c r="B197" s="5">
        <f t="shared" si="10"/>
        <v>2015</v>
      </c>
      <c r="C197" s="5">
        <f t="shared" si="9"/>
        <v>5</v>
      </c>
      <c r="D197" s="5" t="s">
        <v>111</v>
      </c>
      <c r="E197" s="6">
        <v>42125</v>
      </c>
      <c r="F197" s="6">
        <v>42125</v>
      </c>
      <c r="G197" s="5" t="s">
        <v>39</v>
      </c>
      <c r="H197" s="5" t="s">
        <v>17</v>
      </c>
      <c r="I197" s="5" t="s">
        <v>91</v>
      </c>
      <c r="J197" s="5" t="s">
        <v>52</v>
      </c>
      <c r="K197" s="5" t="s">
        <v>28</v>
      </c>
      <c r="L197" s="5" t="s">
        <v>21</v>
      </c>
      <c r="M197" s="7">
        <v>2174.13</v>
      </c>
      <c r="N197" s="5">
        <v>7</v>
      </c>
      <c r="O197" s="5">
        <v>0</v>
      </c>
      <c r="P197" s="8">
        <v>500.00999999999993</v>
      </c>
      <c r="Q197" s="5" t="s">
        <v>30</v>
      </c>
      <c r="R197">
        <f t="shared" si="11"/>
        <v>0</v>
      </c>
    </row>
    <row r="198" spans="1:18" ht="15.5" x14ac:dyDescent="0.35">
      <c r="A198" s="5">
        <v>524</v>
      </c>
      <c r="B198" s="5">
        <f t="shared" si="10"/>
        <v>2015</v>
      </c>
      <c r="C198" s="5">
        <f t="shared" si="9"/>
        <v>5</v>
      </c>
      <c r="D198" s="5" t="s">
        <v>111</v>
      </c>
      <c r="E198" s="6">
        <v>42125</v>
      </c>
      <c r="F198" s="6">
        <v>42125</v>
      </c>
      <c r="G198" s="5" t="s">
        <v>39</v>
      </c>
      <c r="H198" s="5" t="s">
        <v>17</v>
      </c>
      <c r="I198" s="5" t="s">
        <v>91</v>
      </c>
      <c r="J198" s="5" t="s">
        <v>52</v>
      </c>
      <c r="K198" s="5" t="s">
        <v>28</v>
      </c>
      <c r="L198" s="5" t="s">
        <v>29</v>
      </c>
      <c r="M198" s="7">
        <v>723.3</v>
      </c>
      <c r="N198" s="5">
        <v>5</v>
      </c>
      <c r="O198" s="5">
        <v>0</v>
      </c>
      <c r="P198" s="8">
        <v>122.85</v>
      </c>
      <c r="Q198" s="5" t="s">
        <v>30</v>
      </c>
      <c r="R198">
        <f t="shared" si="11"/>
        <v>0</v>
      </c>
    </row>
    <row r="199" spans="1:18" ht="15.5" x14ac:dyDescent="0.35">
      <c r="A199" s="5">
        <v>120</v>
      </c>
      <c r="B199" s="5">
        <f t="shared" si="10"/>
        <v>2014</v>
      </c>
      <c r="C199" s="5">
        <f t="shared" si="9"/>
        <v>5</v>
      </c>
      <c r="D199" s="5" t="s">
        <v>174</v>
      </c>
      <c r="E199" s="6">
        <v>41790</v>
      </c>
      <c r="F199" s="6">
        <v>41792</v>
      </c>
      <c r="G199" s="5" t="s">
        <v>16</v>
      </c>
      <c r="H199" s="5" t="s">
        <v>17</v>
      </c>
      <c r="I199" s="5" t="s">
        <v>61</v>
      </c>
      <c r="J199" s="5" t="s">
        <v>62</v>
      </c>
      <c r="K199" s="5" t="s">
        <v>28</v>
      </c>
      <c r="L199" s="5" t="s">
        <v>29</v>
      </c>
      <c r="M199" s="7">
        <v>1455.1200000000001</v>
      </c>
      <c r="N199" s="5">
        <v>4</v>
      </c>
      <c r="O199" s="5">
        <v>0</v>
      </c>
      <c r="P199" s="8">
        <v>116.39999999999999</v>
      </c>
      <c r="Q199" s="5" t="s">
        <v>30</v>
      </c>
      <c r="R199">
        <f t="shared" si="11"/>
        <v>2</v>
      </c>
    </row>
    <row r="200" spans="1:18" ht="15.5" x14ac:dyDescent="0.35">
      <c r="A200" s="5">
        <v>698</v>
      </c>
      <c r="B200" s="5">
        <f t="shared" si="10"/>
        <v>2014</v>
      </c>
      <c r="C200" s="5">
        <f t="shared" si="9"/>
        <v>5</v>
      </c>
      <c r="D200" s="5" t="s">
        <v>105</v>
      </c>
      <c r="E200" s="6">
        <v>41790</v>
      </c>
      <c r="F200" s="6">
        <v>41795</v>
      </c>
      <c r="G200" s="5" t="s">
        <v>47</v>
      </c>
      <c r="H200" s="5" t="s">
        <v>25</v>
      </c>
      <c r="I200" s="5" t="s">
        <v>61</v>
      </c>
      <c r="J200" s="5" t="s">
        <v>62</v>
      </c>
      <c r="K200" s="5" t="s">
        <v>28</v>
      </c>
      <c r="L200" s="5" t="s">
        <v>29</v>
      </c>
      <c r="M200" s="7">
        <v>2436.672</v>
      </c>
      <c r="N200" s="5">
        <v>4</v>
      </c>
      <c r="O200" s="5">
        <v>0.3</v>
      </c>
      <c r="P200" s="8">
        <v>-487.36800000000005</v>
      </c>
      <c r="Q200" s="5" t="s">
        <v>22</v>
      </c>
      <c r="R200">
        <f t="shared" si="11"/>
        <v>5</v>
      </c>
    </row>
    <row r="201" spans="1:18" ht="15.5" x14ac:dyDescent="0.35">
      <c r="A201" s="5">
        <v>298</v>
      </c>
      <c r="B201" s="5">
        <f t="shared" si="10"/>
        <v>2014</v>
      </c>
      <c r="C201" s="5">
        <f t="shared" si="9"/>
        <v>5</v>
      </c>
      <c r="D201" s="5" t="s">
        <v>309</v>
      </c>
      <c r="E201" s="6">
        <v>41788</v>
      </c>
      <c r="F201" s="6">
        <v>41791</v>
      </c>
      <c r="G201" s="5" t="s">
        <v>24</v>
      </c>
      <c r="H201" s="5" t="s">
        <v>25</v>
      </c>
      <c r="I201" s="5" t="s">
        <v>183</v>
      </c>
      <c r="J201" s="5" t="s">
        <v>103</v>
      </c>
      <c r="K201" s="5" t="s">
        <v>28</v>
      </c>
      <c r="L201" s="5" t="s">
        <v>21</v>
      </c>
      <c r="M201" s="7">
        <v>3181.7718</v>
      </c>
      <c r="N201" s="5">
        <v>6</v>
      </c>
      <c r="O201" s="5">
        <v>0.17</v>
      </c>
      <c r="P201" s="8">
        <v>344.97179999999969</v>
      </c>
      <c r="Q201" s="5" t="s">
        <v>32</v>
      </c>
      <c r="R201">
        <f t="shared" si="11"/>
        <v>3</v>
      </c>
    </row>
    <row r="202" spans="1:18" ht="15.5" x14ac:dyDescent="0.35">
      <c r="A202" s="5">
        <v>552</v>
      </c>
      <c r="B202" s="5">
        <f t="shared" si="10"/>
        <v>2014</v>
      </c>
      <c r="C202" s="5">
        <f t="shared" si="9"/>
        <v>5</v>
      </c>
      <c r="D202" s="5" t="s">
        <v>465</v>
      </c>
      <c r="E202" s="6">
        <v>41780</v>
      </c>
      <c r="F202" s="6">
        <v>41782</v>
      </c>
      <c r="G202" s="5" t="s">
        <v>24</v>
      </c>
      <c r="H202" s="5" t="s">
        <v>17</v>
      </c>
      <c r="I202" s="5" t="s">
        <v>84</v>
      </c>
      <c r="J202" s="5" t="s">
        <v>82</v>
      </c>
      <c r="K202" s="5" t="s">
        <v>59</v>
      </c>
      <c r="L202" s="5" t="s">
        <v>21</v>
      </c>
      <c r="M202" s="7">
        <v>2544.2399999999998</v>
      </c>
      <c r="N202" s="5">
        <v>6</v>
      </c>
      <c r="O202" s="5">
        <v>0</v>
      </c>
      <c r="P202" s="8">
        <v>992.15999999999985</v>
      </c>
      <c r="Q202" s="5" t="s">
        <v>22</v>
      </c>
      <c r="R202">
        <f t="shared" si="11"/>
        <v>2</v>
      </c>
    </row>
    <row r="203" spans="1:18" ht="15.5" x14ac:dyDescent="0.35">
      <c r="A203" s="5">
        <v>737</v>
      </c>
      <c r="B203" s="5">
        <f t="shared" si="10"/>
        <v>2014</v>
      </c>
      <c r="C203" s="5">
        <f t="shared" si="9"/>
        <v>5</v>
      </c>
      <c r="D203" s="5" t="s">
        <v>254</v>
      </c>
      <c r="E203" s="6">
        <v>41780</v>
      </c>
      <c r="F203" s="6">
        <v>41784</v>
      </c>
      <c r="G203" s="5" t="s">
        <v>47</v>
      </c>
      <c r="H203" s="5" t="s">
        <v>34</v>
      </c>
      <c r="I203" s="5" t="s">
        <v>61</v>
      </c>
      <c r="J203" s="5" t="s">
        <v>62</v>
      </c>
      <c r="K203" s="5" t="s">
        <v>28</v>
      </c>
      <c r="L203" s="5" t="s">
        <v>21</v>
      </c>
      <c r="M203" s="7">
        <v>2018.88</v>
      </c>
      <c r="N203" s="5">
        <v>12</v>
      </c>
      <c r="O203" s="5">
        <v>0</v>
      </c>
      <c r="P203" s="8">
        <v>928.44</v>
      </c>
      <c r="Q203" s="5" t="s">
        <v>32</v>
      </c>
      <c r="R203">
        <f t="shared" si="11"/>
        <v>4</v>
      </c>
    </row>
    <row r="204" spans="1:18" ht="15.5" x14ac:dyDescent="0.35">
      <c r="A204" s="5">
        <v>117</v>
      </c>
      <c r="B204" s="5">
        <f t="shared" si="10"/>
        <v>2014</v>
      </c>
      <c r="C204" s="5">
        <f t="shared" si="9"/>
        <v>5</v>
      </c>
      <c r="D204" s="5" t="s">
        <v>172</v>
      </c>
      <c r="E204" s="6">
        <v>41775</v>
      </c>
      <c r="F204" s="6">
        <v>41779</v>
      </c>
      <c r="G204" s="5" t="s">
        <v>24</v>
      </c>
      <c r="H204" s="5" t="s">
        <v>17</v>
      </c>
      <c r="I204" s="5" t="s">
        <v>35</v>
      </c>
      <c r="J204" s="5" t="s">
        <v>36</v>
      </c>
      <c r="K204" s="5" t="s">
        <v>37</v>
      </c>
      <c r="L204" s="5" t="s">
        <v>21</v>
      </c>
      <c r="M204" s="7">
        <v>1900.95</v>
      </c>
      <c r="N204" s="5">
        <v>5</v>
      </c>
      <c r="O204" s="5">
        <v>0</v>
      </c>
      <c r="P204" s="8">
        <v>589.20000000000005</v>
      </c>
      <c r="Q204" s="5" t="s">
        <v>22</v>
      </c>
      <c r="R204">
        <f t="shared" si="11"/>
        <v>4</v>
      </c>
    </row>
    <row r="205" spans="1:18" ht="15.5" x14ac:dyDescent="0.35">
      <c r="A205" s="5">
        <v>384</v>
      </c>
      <c r="B205" s="5">
        <f t="shared" si="10"/>
        <v>2014</v>
      </c>
      <c r="C205" s="5">
        <f t="shared" si="9"/>
        <v>5</v>
      </c>
      <c r="D205" s="5" t="s">
        <v>172</v>
      </c>
      <c r="E205" s="6">
        <v>41775</v>
      </c>
      <c r="F205" s="6">
        <v>41779</v>
      </c>
      <c r="G205" s="5" t="s">
        <v>24</v>
      </c>
      <c r="H205" s="5" t="s">
        <v>17</v>
      </c>
      <c r="I205" s="5" t="s">
        <v>35</v>
      </c>
      <c r="J205" s="5" t="s">
        <v>36</v>
      </c>
      <c r="K205" s="5" t="s">
        <v>37</v>
      </c>
      <c r="L205" s="5" t="s">
        <v>21</v>
      </c>
      <c r="M205" s="7">
        <v>2605.92</v>
      </c>
      <c r="N205" s="5">
        <v>4</v>
      </c>
      <c r="O205" s="5">
        <v>0</v>
      </c>
      <c r="P205" s="8">
        <v>1042.32</v>
      </c>
      <c r="Q205" s="5" t="s">
        <v>22</v>
      </c>
      <c r="R205">
        <f t="shared" si="11"/>
        <v>4</v>
      </c>
    </row>
    <row r="206" spans="1:18" ht="15.5" x14ac:dyDescent="0.35">
      <c r="A206" s="5">
        <v>617</v>
      </c>
      <c r="B206" s="5">
        <f t="shared" si="10"/>
        <v>2014</v>
      </c>
      <c r="C206" s="5">
        <f t="shared" si="9"/>
        <v>5</v>
      </c>
      <c r="D206" s="5" t="s">
        <v>501</v>
      </c>
      <c r="E206" s="6">
        <v>41773</v>
      </c>
      <c r="F206" s="6">
        <v>41775</v>
      </c>
      <c r="G206" s="5" t="s">
        <v>24</v>
      </c>
      <c r="H206" s="5" t="s">
        <v>25</v>
      </c>
      <c r="I206" s="5" t="s">
        <v>64</v>
      </c>
      <c r="J206" s="5" t="s">
        <v>36</v>
      </c>
      <c r="K206" s="5" t="s">
        <v>37</v>
      </c>
      <c r="L206" s="5" t="s">
        <v>21</v>
      </c>
      <c r="M206" s="7">
        <v>2910.1875000000005</v>
      </c>
      <c r="N206" s="5">
        <v>11</v>
      </c>
      <c r="O206" s="5">
        <v>0.15</v>
      </c>
      <c r="P206" s="8">
        <v>-68.722500000000139</v>
      </c>
      <c r="Q206" s="5" t="s">
        <v>22</v>
      </c>
      <c r="R206">
        <f t="shared" si="11"/>
        <v>2</v>
      </c>
    </row>
    <row r="207" spans="1:18" ht="15.5" x14ac:dyDescent="0.35">
      <c r="A207" s="5">
        <v>413</v>
      </c>
      <c r="B207" s="5">
        <f t="shared" si="10"/>
        <v>2014</v>
      </c>
      <c r="C207" s="5">
        <f t="shared" si="9"/>
        <v>5</v>
      </c>
      <c r="D207" s="5" t="s">
        <v>381</v>
      </c>
      <c r="E207" s="6">
        <v>41763</v>
      </c>
      <c r="F207" s="6">
        <v>41765</v>
      </c>
      <c r="G207" s="5" t="s">
        <v>16</v>
      </c>
      <c r="H207" s="5" t="s">
        <v>17</v>
      </c>
      <c r="I207" s="5" t="s">
        <v>61</v>
      </c>
      <c r="J207" s="5" t="s">
        <v>62</v>
      </c>
      <c r="K207" s="5" t="s">
        <v>28</v>
      </c>
      <c r="L207" s="5" t="s">
        <v>21</v>
      </c>
      <c r="M207" s="7">
        <v>1266.3600000000001</v>
      </c>
      <c r="N207" s="5">
        <v>4</v>
      </c>
      <c r="O207" s="5">
        <v>0</v>
      </c>
      <c r="P207" s="8">
        <v>265.92</v>
      </c>
      <c r="Q207" s="5" t="s">
        <v>22</v>
      </c>
      <c r="R207">
        <f t="shared" si="11"/>
        <v>2</v>
      </c>
    </row>
    <row r="208" spans="1:18" ht="15.5" x14ac:dyDescent="0.35">
      <c r="A208" s="5">
        <v>622</v>
      </c>
      <c r="B208" s="5">
        <f t="shared" si="10"/>
        <v>2014</v>
      </c>
      <c r="C208" s="5">
        <f t="shared" si="9"/>
        <v>5</v>
      </c>
      <c r="D208" s="5" t="s">
        <v>503</v>
      </c>
      <c r="E208" s="6">
        <v>41763</v>
      </c>
      <c r="F208" s="6">
        <v>41767</v>
      </c>
      <c r="G208" s="5" t="s">
        <v>47</v>
      </c>
      <c r="H208" s="5" t="s">
        <v>25</v>
      </c>
      <c r="I208" s="5" t="s">
        <v>81</v>
      </c>
      <c r="J208" s="5" t="s">
        <v>82</v>
      </c>
      <c r="K208" s="5" t="s">
        <v>59</v>
      </c>
      <c r="L208" s="5" t="s">
        <v>29</v>
      </c>
      <c r="M208" s="7">
        <v>1731.0719999999997</v>
      </c>
      <c r="N208" s="5">
        <v>7</v>
      </c>
      <c r="O208" s="5">
        <v>0.2</v>
      </c>
      <c r="P208" s="8">
        <v>-238.02799999999996</v>
      </c>
      <c r="Q208" s="5" t="s">
        <v>22</v>
      </c>
      <c r="R208">
        <f t="shared" si="11"/>
        <v>4</v>
      </c>
    </row>
    <row r="209" spans="1:18" ht="15.5" x14ac:dyDescent="0.35">
      <c r="A209" s="5">
        <v>345</v>
      </c>
      <c r="B209" s="5">
        <f t="shared" si="10"/>
        <v>2014</v>
      </c>
      <c r="C209" s="5">
        <f t="shared" si="9"/>
        <v>5</v>
      </c>
      <c r="D209" s="5" t="s">
        <v>300</v>
      </c>
      <c r="E209" s="6">
        <v>41762</v>
      </c>
      <c r="F209" s="6">
        <v>41766</v>
      </c>
      <c r="G209" s="5" t="s">
        <v>47</v>
      </c>
      <c r="H209" s="5" t="s">
        <v>17</v>
      </c>
      <c r="I209" s="5" t="s">
        <v>18</v>
      </c>
      <c r="J209" s="5" t="s">
        <v>19</v>
      </c>
      <c r="K209" s="5" t="s">
        <v>20</v>
      </c>
      <c r="L209" s="5" t="s">
        <v>49</v>
      </c>
      <c r="M209" s="7">
        <v>18.936</v>
      </c>
      <c r="N209" s="5">
        <v>3</v>
      </c>
      <c r="O209" s="5">
        <v>0.2</v>
      </c>
      <c r="P209" s="8">
        <v>-3.787200000000003</v>
      </c>
      <c r="Q209" s="5" t="s">
        <v>32</v>
      </c>
      <c r="R209">
        <f t="shared" si="11"/>
        <v>4</v>
      </c>
    </row>
    <row r="210" spans="1:18" ht="15.5" x14ac:dyDescent="0.35">
      <c r="A210" s="5">
        <v>353</v>
      </c>
      <c r="B210" s="5">
        <f t="shared" si="10"/>
        <v>2014</v>
      </c>
      <c r="C210" s="5">
        <f t="shared" si="9"/>
        <v>5</v>
      </c>
      <c r="D210" s="5" t="s">
        <v>300</v>
      </c>
      <c r="E210" s="6">
        <v>41762</v>
      </c>
      <c r="F210" s="6">
        <v>41766</v>
      </c>
      <c r="G210" s="5" t="s">
        <v>47</v>
      </c>
      <c r="H210" s="5" t="s">
        <v>17</v>
      </c>
      <c r="I210" s="5" t="s">
        <v>18</v>
      </c>
      <c r="J210" s="5" t="s">
        <v>19</v>
      </c>
      <c r="K210" s="5" t="s">
        <v>20</v>
      </c>
      <c r="L210" s="5" t="s">
        <v>49</v>
      </c>
      <c r="M210" s="7">
        <v>12.672000000000001</v>
      </c>
      <c r="N210" s="5">
        <v>3</v>
      </c>
      <c r="O210" s="5">
        <v>0.2</v>
      </c>
      <c r="P210" s="8">
        <v>-3.1680000000000001</v>
      </c>
      <c r="Q210" s="5" t="s">
        <v>32</v>
      </c>
      <c r="R210">
        <f t="shared" si="11"/>
        <v>4</v>
      </c>
    </row>
    <row r="211" spans="1:18" ht="15.5" x14ac:dyDescent="0.35">
      <c r="A211" s="5">
        <v>358</v>
      </c>
      <c r="B211" s="5">
        <f t="shared" si="10"/>
        <v>2014</v>
      </c>
      <c r="C211" s="5">
        <f t="shared" si="9"/>
        <v>5</v>
      </c>
      <c r="D211" s="5" t="s">
        <v>300</v>
      </c>
      <c r="E211" s="6">
        <v>41762</v>
      </c>
      <c r="F211" s="6">
        <v>41766</v>
      </c>
      <c r="G211" s="5" t="s">
        <v>47</v>
      </c>
      <c r="H211" s="5" t="s">
        <v>17</v>
      </c>
      <c r="I211" s="5" t="s">
        <v>18</v>
      </c>
      <c r="J211" s="5" t="s">
        <v>19</v>
      </c>
      <c r="K211" s="5" t="s">
        <v>20</v>
      </c>
      <c r="L211" s="5" t="s">
        <v>49</v>
      </c>
      <c r="M211" s="7">
        <v>5.04</v>
      </c>
      <c r="N211" s="5">
        <v>2</v>
      </c>
      <c r="O211" s="5">
        <v>0.2</v>
      </c>
      <c r="P211" s="8">
        <v>1.764</v>
      </c>
      <c r="Q211" s="5" t="s">
        <v>32</v>
      </c>
      <c r="R211">
        <f t="shared" si="11"/>
        <v>4</v>
      </c>
    </row>
    <row r="212" spans="1:18" ht="15.5" x14ac:dyDescent="0.35">
      <c r="A212" s="5">
        <v>189</v>
      </c>
      <c r="B212" s="5">
        <f t="shared" si="10"/>
        <v>2014</v>
      </c>
      <c r="C212" s="5">
        <f t="shared" si="9"/>
        <v>5</v>
      </c>
      <c r="D212" s="5" t="s">
        <v>220</v>
      </c>
      <c r="E212" s="6">
        <v>41760</v>
      </c>
      <c r="F212" s="6">
        <v>41763</v>
      </c>
      <c r="G212" s="5" t="s">
        <v>24</v>
      </c>
      <c r="H212" s="5" t="s">
        <v>17</v>
      </c>
      <c r="I212" s="5" t="s">
        <v>102</v>
      </c>
      <c r="J212" s="5" t="s">
        <v>103</v>
      </c>
      <c r="K212" s="5" t="s">
        <v>28</v>
      </c>
      <c r="L212" s="5" t="s">
        <v>29</v>
      </c>
      <c r="M212" s="7">
        <v>1242.585</v>
      </c>
      <c r="N212" s="5">
        <v>5</v>
      </c>
      <c r="O212" s="5">
        <v>0.47000000000000003</v>
      </c>
      <c r="P212" s="8">
        <v>-140.71500000000015</v>
      </c>
      <c r="Q212" s="5" t="s">
        <v>30</v>
      </c>
      <c r="R212">
        <f t="shared" si="11"/>
        <v>3</v>
      </c>
    </row>
    <row r="213" spans="1:18" ht="15.5" x14ac:dyDescent="0.35">
      <c r="A213" s="5">
        <v>56</v>
      </c>
      <c r="B213" s="5">
        <f t="shared" si="10"/>
        <v>2013</v>
      </c>
      <c r="C213" s="5">
        <f t="shared" si="9"/>
        <v>5</v>
      </c>
      <c r="D213" s="5" t="s">
        <v>118</v>
      </c>
      <c r="E213" s="6">
        <v>41424</v>
      </c>
      <c r="F213" s="6">
        <v>41425</v>
      </c>
      <c r="G213" s="5" t="s">
        <v>16</v>
      </c>
      <c r="H213" s="5" t="s">
        <v>17</v>
      </c>
      <c r="I213" s="5" t="s">
        <v>91</v>
      </c>
      <c r="J213" s="5" t="s">
        <v>52</v>
      </c>
      <c r="K213" s="5" t="s">
        <v>28</v>
      </c>
      <c r="L213" s="5" t="s">
        <v>21</v>
      </c>
      <c r="M213" s="7">
        <v>1526.52</v>
      </c>
      <c r="N213" s="5">
        <v>4</v>
      </c>
      <c r="O213" s="5">
        <v>0</v>
      </c>
      <c r="P213" s="8">
        <v>732.72</v>
      </c>
      <c r="Q213" s="5" t="s">
        <v>30</v>
      </c>
      <c r="R213">
        <f t="shared" si="11"/>
        <v>1</v>
      </c>
    </row>
    <row r="214" spans="1:18" ht="15.5" x14ac:dyDescent="0.35">
      <c r="A214" s="5">
        <v>728</v>
      </c>
      <c r="B214" s="5">
        <f t="shared" si="10"/>
        <v>2013</v>
      </c>
      <c r="C214" s="5">
        <f t="shared" si="9"/>
        <v>5</v>
      </c>
      <c r="D214" s="5" t="s">
        <v>548</v>
      </c>
      <c r="E214" s="6">
        <v>41424</v>
      </c>
      <c r="F214" s="6">
        <v>41427</v>
      </c>
      <c r="G214" s="5" t="s">
        <v>16</v>
      </c>
      <c r="H214" s="5" t="s">
        <v>17</v>
      </c>
      <c r="I214" s="5" t="s">
        <v>264</v>
      </c>
      <c r="J214" s="5" t="s">
        <v>79</v>
      </c>
      <c r="K214" s="5" t="s">
        <v>37</v>
      </c>
      <c r="L214" s="5" t="s">
        <v>21</v>
      </c>
      <c r="M214" s="7">
        <v>1172.6640000000002</v>
      </c>
      <c r="N214" s="5">
        <v>6</v>
      </c>
      <c r="O214" s="5">
        <v>0.7</v>
      </c>
      <c r="P214" s="8">
        <v>-1172.7359999999999</v>
      </c>
      <c r="Q214" s="5" t="s">
        <v>22</v>
      </c>
      <c r="R214">
        <f t="shared" si="11"/>
        <v>3</v>
      </c>
    </row>
    <row r="215" spans="1:18" ht="15.5" x14ac:dyDescent="0.35">
      <c r="A215" s="5">
        <v>387</v>
      </c>
      <c r="B215" s="5">
        <f t="shared" si="10"/>
        <v>2013</v>
      </c>
      <c r="C215" s="5">
        <f t="shared" si="9"/>
        <v>5</v>
      </c>
      <c r="D215" s="5" t="s">
        <v>366</v>
      </c>
      <c r="E215" s="6">
        <v>41422</v>
      </c>
      <c r="F215" s="6">
        <v>41425</v>
      </c>
      <c r="G215" s="5" t="s">
        <v>16</v>
      </c>
      <c r="H215" s="5" t="s">
        <v>17</v>
      </c>
      <c r="I215" s="5" t="s">
        <v>67</v>
      </c>
      <c r="J215" s="5" t="s">
        <v>68</v>
      </c>
      <c r="K215" s="5" t="s">
        <v>37</v>
      </c>
      <c r="L215" s="5" t="s">
        <v>21</v>
      </c>
      <c r="M215" s="7">
        <v>1513.56</v>
      </c>
      <c r="N215" s="5">
        <v>4</v>
      </c>
      <c r="O215" s="5">
        <v>0</v>
      </c>
      <c r="P215" s="8">
        <v>741.59999999999991</v>
      </c>
      <c r="Q215" s="5" t="s">
        <v>30</v>
      </c>
      <c r="R215">
        <f t="shared" si="11"/>
        <v>3</v>
      </c>
    </row>
    <row r="216" spans="1:18" ht="15.5" x14ac:dyDescent="0.35">
      <c r="A216" s="5">
        <v>452</v>
      </c>
      <c r="B216" s="5">
        <f t="shared" si="10"/>
        <v>2013</v>
      </c>
      <c r="C216" s="5">
        <f t="shared" si="9"/>
        <v>5</v>
      </c>
      <c r="D216" s="5" t="s">
        <v>407</v>
      </c>
      <c r="E216" s="6">
        <v>41422</v>
      </c>
      <c r="F216" s="6">
        <v>41423</v>
      </c>
      <c r="G216" s="5" t="s">
        <v>16</v>
      </c>
      <c r="H216" s="5" t="s">
        <v>34</v>
      </c>
      <c r="I216" s="5" t="s">
        <v>81</v>
      </c>
      <c r="J216" s="5" t="s">
        <v>82</v>
      </c>
      <c r="K216" s="5" t="s">
        <v>59</v>
      </c>
      <c r="L216" s="5" t="s">
        <v>29</v>
      </c>
      <c r="M216" s="7">
        <v>585.45600000000002</v>
      </c>
      <c r="N216" s="5">
        <v>3</v>
      </c>
      <c r="O216" s="5">
        <v>0.2</v>
      </c>
      <c r="P216" s="8">
        <v>-2.4000000000000909E-2</v>
      </c>
      <c r="Q216" s="5" t="s">
        <v>30</v>
      </c>
      <c r="R216">
        <f t="shared" si="11"/>
        <v>1</v>
      </c>
    </row>
    <row r="217" spans="1:18" ht="15.5" x14ac:dyDescent="0.35">
      <c r="A217" s="5">
        <v>58</v>
      </c>
      <c r="B217" s="5">
        <f t="shared" si="10"/>
        <v>2013</v>
      </c>
      <c r="C217" s="5">
        <f t="shared" si="9"/>
        <v>5</v>
      </c>
      <c r="D217" s="5" t="s">
        <v>119</v>
      </c>
      <c r="E217" s="6">
        <v>41419</v>
      </c>
      <c r="F217" s="6">
        <v>41422</v>
      </c>
      <c r="G217" s="5" t="s">
        <v>24</v>
      </c>
      <c r="H217" s="5" t="s">
        <v>25</v>
      </c>
      <c r="I217" s="5" t="s">
        <v>91</v>
      </c>
      <c r="J217" s="5" t="s">
        <v>52</v>
      </c>
      <c r="K217" s="5" t="s">
        <v>28</v>
      </c>
      <c r="L217" s="5" t="s">
        <v>29</v>
      </c>
      <c r="M217" s="7">
        <v>1745.34</v>
      </c>
      <c r="N217" s="5">
        <v>2</v>
      </c>
      <c r="O217" s="5">
        <v>0</v>
      </c>
      <c r="P217" s="8">
        <v>226.86</v>
      </c>
      <c r="Q217" s="5" t="s">
        <v>30</v>
      </c>
      <c r="R217">
        <f t="shared" si="11"/>
        <v>3</v>
      </c>
    </row>
    <row r="218" spans="1:18" ht="15.5" x14ac:dyDescent="0.35">
      <c r="A218" s="5">
        <v>91</v>
      </c>
      <c r="B218" s="5">
        <f t="shared" si="10"/>
        <v>2013</v>
      </c>
      <c r="C218" s="5">
        <f t="shared" si="9"/>
        <v>5</v>
      </c>
      <c r="D218" s="5" t="s">
        <v>119</v>
      </c>
      <c r="E218" s="6">
        <v>41419</v>
      </c>
      <c r="F218" s="6">
        <v>41422</v>
      </c>
      <c r="G218" s="5" t="s">
        <v>24</v>
      </c>
      <c r="H218" s="5" t="s">
        <v>25</v>
      </c>
      <c r="I218" s="5" t="s">
        <v>91</v>
      </c>
      <c r="J218" s="5" t="s">
        <v>52</v>
      </c>
      <c r="K218" s="5" t="s">
        <v>28</v>
      </c>
      <c r="L218" s="5" t="s">
        <v>21</v>
      </c>
      <c r="M218" s="7">
        <v>1916.7300000000002</v>
      </c>
      <c r="N218" s="5">
        <v>3</v>
      </c>
      <c r="O218" s="5">
        <v>0</v>
      </c>
      <c r="P218" s="8">
        <v>498.32999999999993</v>
      </c>
      <c r="Q218" s="5" t="s">
        <v>30</v>
      </c>
      <c r="R218">
        <f t="shared" si="11"/>
        <v>3</v>
      </c>
    </row>
    <row r="219" spans="1:18" ht="15.5" x14ac:dyDescent="0.35">
      <c r="A219" s="5">
        <v>611</v>
      </c>
      <c r="B219" s="5">
        <f t="shared" si="10"/>
        <v>2013</v>
      </c>
      <c r="C219" s="5">
        <f t="shared" si="9"/>
        <v>5</v>
      </c>
      <c r="D219" s="5" t="s">
        <v>496</v>
      </c>
      <c r="E219" s="6">
        <v>41418</v>
      </c>
      <c r="F219" s="6">
        <v>41422</v>
      </c>
      <c r="G219" s="5" t="s">
        <v>47</v>
      </c>
      <c r="H219" s="5" t="s">
        <v>17</v>
      </c>
      <c r="I219" s="5" t="s">
        <v>26</v>
      </c>
      <c r="J219" s="5" t="s">
        <v>27</v>
      </c>
      <c r="K219" s="5" t="s">
        <v>28</v>
      </c>
      <c r="L219" s="5" t="s">
        <v>21</v>
      </c>
      <c r="M219" s="7">
        <v>1641.087</v>
      </c>
      <c r="N219" s="5">
        <v>7</v>
      </c>
      <c r="O219" s="5">
        <v>0.1</v>
      </c>
      <c r="P219" s="8">
        <v>473.90699999999998</v>
      </c>
      <c r="Q219" s="5" t="s">
        <v>22</v>
      </c>
      <c r="R219">
        <f t="shared" si="11"/>
        <v>4</v>
      </c>
    </row>
    <row r="220" spans="1:18" ht="15.5" x14ac:dyDescent="0.35">
      <c r="A220" s="5">
        <v>769</v>
      </c>
      <c r="B220" s="5">
        <f t="shared" si="10"/>
        <v>2013</v>
      </c>
      <c r="C220" s="5">
        <f t="shared" si="9"/>
        <v>5</v>
      </c>
      <c r="D220" s="5" t="s">
        <v>454</v>
      </c>
      <c r="E220" s="6">
        <v>41418</v>
      </c>
      <c r="F220" s="6">
        <v>41420</v>
      </c>
      <c r="G220" s="5" t="s">
        <v>24</v>
      </c>
      <c r="H220" s="5" t="s">
        <v>17</v>
      </c>
      <c r="I220" s="5" t="s">
        <v>57</v>
      </c>
      <c r="J220" s="5" t="s">
        <v>58</v>
      </c>
      <c r="K220" s="5" t="s">
        <v>59</v>
      </c>
      <c r="L220" s="5" t="s">
        <v>21</v>
      </c>
      <c r="M220" s="7">
        <v>856.92000000000007</v>
      </c>
      <c r="N220" s="5">
        <v>2</v>
      </c>
      <c r="O220" s="5">
        <v>0</v>
      </c>
      <c r="P220" s="8">
        <v>222.76</v>
      </c>
      <c r="Q220" s="5" t="s">
        <v>30</v>
      </c>
      <c r="R220">
        <f t="shared" si="11"/>
        <v>2</v>
      </c>
    </row>
    <row r="221" spans="1:18" ht="15.5" x14ac:dyDescent="0.35">
      <c r="A221" s="5">
        <v>290</v>
      </c>
      <c r="B221" s="5">
        <f t="shared" si="10"/>
        <v>2013</v>
      </c>
      <c r="C221" s="5">
        <f t="shared" si="9"/>
        <v>5</v>
      </c>
      <c r="D221" s="5" t="s">
        <v>301</v>
      </c>
      <c r="E221" s="6">
        <v>41417</v>
      </c>
      <c r="F221" s="6">
        <v>41420</v>
      </c>
      <c r="G221" s="5" t="s">
        <v>16</v>
      </c>
      <c r="H221" s="5" t="s">
        <v>17</v>
      </c>
      <c r="I221" s="5" t="s">
        <v>302</v>
      </c>
      <c r="J221" s="5" t="s">
        <v>55</v>
      </c>
      <c r="K221" s="5" t="s">
        <v>28</v>
      </c>
      <c r="L221" s="5" t="s">
        <v>21</v>
      </c>
      <c r="M221" s="7">
        <v>934.24800000000005</v>
      </c>
      <c r="N221" s="5">
        <v>14</v>
      </c>
      <c r="O221" s="5">
        <v>0.6</v>
      </c>
      <c r="P221" s="8">
        <v>-1331.6519999999998</v>
      </c>
      <c r="Q221" s="5" t="s">
        <v>22</v>
      </c>
      <c r="R221">
        <f t="shared" si="11"/>
        <v>3</v>
      </c>
    </row>
    <row r="222" spans="1:18" ht="15.5" x14ac:dyDescent="0.35">
      <c r="A222" s="5">
        <v>484</v>
      </c>
      <c r="B222" s="5">
        <f t="shared" si="10"/>
        <v>2013</v>
      </c>
      <c r="C222" s="5">
        <f t="shared" si="9"/>
        <v>5</v>
      </c>
      <c r="D222" s="5" t="s">
        <v>429</v>
      </c>
      <c r="E222" s="6">
        <v>41417</v>
      </c>
      <c r="F222" s="6">
        <v>41417</v>
      </c>
      <c r="G222" s="5" t="s">
        <v>39</v>
      </c>
      <c r="H222" s="5" t="s">
        <v>34</v>
      </c>
      <c r="I222" s="5" t="s">
        <v>26</v>
      </c>
      <c r="J222" s="5" t="s">
        <v>27</v>
      </c>
      <c r="K222" s="5" t="s">
        <v>28</v>
      </c>
      <c r="L222" s="5" t="s">
        <v>29</v>
      </c>
      <c r="M222" s="7">
        <v>660.69</v>
      </c>
      <c r="N222" s="5">
        <v>5</v>
      </c>
      <c r="O222" s="5">
        <v>0.1</v>
      </c>
      <c r="P222" s="8">
        <v>44.04000000000002</v>
      </c>
      <c r="Q222" s="5" t="s">
        <v>30</v>
      </c>
      <c r="R222">
        <f t="shared" si="11"/>
        <v>0</v>
      </c>
    </row>
    <row r="223" spans="1:18" ht="15.5" x14ac:dyDescent="0.35">
      <c r="A223" s="5">
        <v>599</v>
      </c>
      <c r="B223" s="5">
        <f t="shared" si="10"/>
        <v>2013</v>
      </c>
      <c r="C223" s="5">
        <f t="shared" si="9"/>
        <v>5</v>
      </c>
      <c r="D223" s="5" t="s">
        <v>116</v>
      </c>
      <c r="E223" s="6">
        <v>41417</v>
      </c>
      <c r="F223" s="6">
        <v>41419</v>
      </c>
      <c r="G223" s="5" t="s">
        <v>16</v>
      </c>
      <c r="H223" s="5" t="s">
        <v>25</v>
      </c>
      <c r="I223" s="5" t="s">
        <v>81</v>
      </c>
      <c r="J223" s="5" t="s">
        <v>82</v>
      </c>
      <c r="K223" s="5" t="s">
        <v>59</v>
      </c>
      <c r="L223" s="5" t="s">
        <v>49</v>
      </c>
      <c r="M223" s="7">
        <v>935.5</v>
      </c>
      <c r="N223" s="5">
        <v>5</v>
      </c>
      <c r="O223" s="5">
        <v>0</v>
      </c>
      <c r="P223" s="8">
        <v>168.3</v>
      </c>
      <c r="Q223" s="5" t="s">
        <v>32</v>
      </c>
      <c r="R223">
        <f t="shared" si="11"/>
        <v>2</v>
      </c>
    </row>
    <row r="224" spans="1:18" ht="15.5" x14ac:dyDescent="0.35">
      <c r="A224" s="5">
        <v>636</v>
      </c>
      <c r="B224" s="5">
        <f t="shared" si="10"/>
        <v>2013</v>
      </c>
      <c r="C224" s="5">
        <f t="shared" si="9"/>
        <v>5</v>
      </c>
      <c r="D224" s="5" t="s">
        <v>336</v>
      </c>
      <c r="E224" s="6">
        <v>41416</v>
      </c>
      <c r="F224" s="6">
        <v>41419</v>
      </c>
      <c r="G224" s="5" t="s">
        <v>24</v>
      </c>
      <c r="H224" s="5" t="s">
        <v>34</v>
      </c>
      <c r="I224" s="5" t="s">
        <v>177</v>
      </c>
      <c r="J224" s="5" t="s">
        <v>103</v>
      </c>
      <c r="K224" s="5" t="s">
        <v>28</v>
      </c>
      <c r="L224" s="5" t="s">
        <v>21</v>
      </c>
      <c r="M224" s="7">
        <v>1031.3999999999999</v>
      </c>
      <c r="N224" s="5">
        <v>4</v>
      </c>
      <c r="O224" s="5">
        <v>0</v>
      </c>
      <c r="P224" s="8">
        <v>185.64000000000001</v>
      </c>
      <c r="Q224" s="5" t="s">
        <v>22</v>
      </c>
      <c r="R224">
        <f t="shared" si="11"/>
        <v>3</v>
      </c>
    </row>
    <row r="225" spans="1:18" ht="15.5" x14ac:dyDescent="0.35">
      <c r="A225" s="5">
        <v>480</v>
      </c>
      <c r="B225" s="5">
        <f t="shared" si="10"/>
        <v>2013</v>
      </c>
      <c r="C225" s="5">
        <f t="shared" si="9"/>
        <v>5</v>
      </c>
      <c r="D225" s="5" t="s">
        <v>90</v>
      </c>
      <c r="E225" s="6">
        <v>41411</v>
      </c>
      <c r="F225" s="6">
        <v>41415</v>
      </c>
      <c r="G225" s="5" t="s">
        <v>47</v>
      </c>
      <c r="H225" s="5" t="s">
        <v>17</v>
      </c>
      <c r="I225" s="5" t="s">
        <v>128</v>
      </c>
      <c r="J225" s="5" t="s">
        <v>68</v>
      </c>
      <c r="K225" s="5" t="s">
        <v>37</v>
      </c>
      <c r="L225" s="5" t="s">
        <v>49</v>
      </c>
      <c r="M225" s="7">
        <v>2080.3199999999997</v>
      </c>
      <c r="N225" s="5">
        <v>4</v>
      </c>
      <c r="O225" s="5">
        <v>0</v>
      </c>
      <c r="P225" s="8">
        <v>561.59999999999991</v>
      </c>
      <c r="Q225" s="5" t="s">
        <v>22</v>
      </c>
      <c r="R225">
        <f t="shared" si="11"/>
        <v>4</v>
      </c>
    </row>
    <row r="226" spans="1:18" ht="15.5" x14ac:dyDescent="0.35">
      <c r="A226" s="5">
        <v>459</v>
      </c>
      <c r="B226" s="5">
        <f t="shared" si="10"/>
        <v>2013</v>
      </c>
      <c r="C226" s="5">
        <f t="shared" si="9"/>
        <v>5</v>
      </c>
      <c r="D226" s="5" t="s">
        <v>118</v>
      </c>
      <c r="E226" s="6">
        <v>41405</v>
      </c>
      <c r="F226" s="6">
        <v>41407</v>
      </c>
      <c r="G226" s="5" t="s">
        <v>24</v>
      </c>
      <c r="H226" s="5" t="s">
        <v>17</v>
      </c>
      <c r="I226" s="5" t="s">
        <v>413</v>
      </c>
      <c r="J226" s="5" t="s">
        <v>55</v>
      </c>
      <c r="K226" s="5" t="s">
        <v>28</v>
      </c>
      <c r="L226" s="5" t="s">
        <v>21</v>
      </c>
      <c r="M226" s="7">
        <v>1900.44</v>
      </c>
      <c r="N226" s="5">
        <v>6</v>
      </c>
      <c r="O226" s="5">
        <v>0</v>
      </c>
      <c r="P226" s="8">
        <v>417.96</v>
      </c>
      <c r="Q226" s="5" t="s">
        <v>22</v>
      </c>
      <c r="R226">
        <f t="shared" si="11"/>
        <v>2</v>
      </c>
    </row>
    <row r="227" spans="1:18" ht="15.5" x14ac:dyDescent="0.35">
      <c r="A227" s="5">
        <v>514</v>
      </c>
      <c r="B227" s="5">
        <f t="shared" si="10"/>
        <v>2013</v>
      </c>
      <c r="C227" s="5">
        <f t="shared" si="9"/>
        <v>5</v>
      </c>
      <c r="D227" s="5" t="s">
        <v>209</v>
      </c>
      <c r="E227" s="6">
        <v>41404</v>
      </c>
      <c r="F227" s="6">
        <v>41406</v>
      </c>
      <c r="G227" s="5" t="s">
        <v>16</v>
      </c>
      <c r="H227" s="5" t="s">
        <v>25</v>
      </c>
      <c r="I227" s="5" t="s">
        <v>91</v>
      </c>
      <c r="J227" s="5" t="s">
        <v>52</v>
      </c>
      <c r="K227" s="5" t="s">
        <v>28</v>
      </c>
      <c r="L227" s="5" t="s">
        <v>21</v>
      </c>
      <c r="M227" s="7">
        <v>1607.7600000000002</v>
      </c>
      <c r="N227" s="5">
        <v>6</v>
      </c>
      <c r="O227" s="5">
        <v>0</v>
      </c>
      <c r="P227" s="8">
        <v>482.22</v>
      </c>
      <c r="Q227" s="5" t="s">
        <v>22</v>
      </c>
      <c r="R227">
        <f t="shared" si="11"/>
        <v>2</v>
      </c>
    </row>
    <row r="228" spans="1:18" ht="15.5" x14ac:dyDescent="0.35">
      <c r="A228" s="5">
        <v>759</v>
      </c>
      <c r="B228" s="5">
        <f t="shared" si="10"/>
        <v>2013</v>
      </c>
      <c r="C228" s="5">
        <f t="shared" si="9"/>
        <v>5</v>
      </c>
      <c r="D228" s="5" t="s">
        <v>544</v>
      </c>
      <c r="E228" s="6">
        <v>41404</v>
      </c>
      <c r="F228" s="6">
        <v>41409</v>
      </c>
      <c r="G228" s="5" t="s">
        <v>47</v>
      </c>
      <c r="H228" s="5" t="s">
        <v>17</v>
      </c>
      <c r="I228" s="5" t="s">
        <v>18</v>
      </c>
      <c r="J228" s="5" t="s">
        <v>48</v>
      </c>
      <c r="K228" s="5" t="s">
        <v>20</v>
      </c>
      <c r="L228" s="5" t="s">
        <v>21</v>
      </c>
      <c r="M228" s="7">
        <v>46.688000000000002</v>
      </c>
      <c r="N228" s="5">
        <v>4</v>
      </c>
      <c r="O228" s="5">
        <v>0.2</v>
      </c>
      <c r="P228" s="8">
        <v>-2.9180000000000028</v>
      </c>
      <c r="Q228" s="5" t="s">
        <v>32</v>
      </c>
      <c r="R228">
        <f t="shared" si="11"/>
        <v>5</v>
      </c>
    </row>
    <row r="229" spans="1:18" ht="15.5" x14ac:dyDescent="0.35">
      <c r="A229" s="5">
        <v>651</v>
      </c>
      <c r="B229" s="5">
        <f t="shared" si="10"/>
        <v>2013</v>
      </c>
      <c r="C229" s="5">
        <f t="shared" si="9"/>
        <v>5</v>
      </c>
      <c r="D229" s="5" t="s">
        <v>517</v>
      </c>
      <c r="E229" s="6">
        <v>41403</v>
      </c>
      <c r="F229" s="6">
        <v>41407</v>
      </c>
      <c r="G229" s="5" t="s">
        <v>47</v>
      </c>
      <c r="H229" s="5" t="s">
        <v>34</v>
      </c>
      <c r="I229" s="5" t="s">
        <v>239</v>
      </c>
      <c r="J229" s="5" t="s">
        <v>239</v>
      </c>
      <c r="K229" s="5" t="s">
        <v>20</v>
      </c>
      <c r="L229" s="5" t="s">
        <v>49</v>
      </c>
      <c r="M229" s="7">
        <v>187.01999999999998</v>
      </c>
      <c r="N229" s="5">
        <v>6</v>
      </c>
      <c r="O229" s="5">
        <v>0</v>
      </c>
      <c r="P229" s="8">
        <v>26.099999999999998</v>
      </c>
      <c r="Q229" s="5" t="s">
        <v>32</v>
      </c>
      <c r="R229">
        <f t="shared" si="11"/>
        <v>4</v>
      </c>
    </row>
    <row r="230" spans="1:18" ht="15.5" x14ac:dyDescent="0.35">
      <c r="A230" s="5">
        <v>96</v>
      </c>
      <c r="B230" s="5">
        <f t="shared" si="10"/>
        <v>2013</v>
      </c>
      <c r="C230" s="5">
        <f t="shared" si="9"/>
        <v>5</v>
      </c>
      <c r="D230" s="5" t="s">
        <v>153</v>
      </c>
      <c r="E230" s="6">
        <v>41401</v>
      </c>
      <c r="F230" s="6">
        <v>41401</v>
      </c>
      <c r="G230" s="5" t="s">
        <v>39</v>
      </c>
      <c r="H230" s="5" t="s">
        <v>25</v>
      </c>
      <c r="I230" s="5" t="s">
        <v>26</v>
      </c>
      <c r="J230" s="5" t="s">
        <v>27</v>
      </c>
      <c r="K230" s="5" t="s">
        <v>28</v>
      </c>
      <c r="L230" s="5" t="s">
        <v>29</v>
      </c>
      <c r="M230" s="7">
        <v>1847.5199999999998</v>
      </c>
      <c r="N230" s="5">
        <v>2</v>
      </c>
      <c r="O230" s="5">
        <v>0</v>
      </c>
      <c r="P230" s="8">
        <v>738.96</v>
      </c>
      <c r="Q230" s="5" t="s">
        <v>22</v>
      </c>
      <c r="R230">
        <f t="shared" si="11"/>
        <v>0</v>
      </c>
    </row>
    <row r="231" spans="1:18" ht="15.5" x14ac:dyDescent="0.35">
      <c r="A231" s="5">
        <v>562</v>
      </c>
      <c r="B231" s="5">
        <f t="shared" si="10"/>
        <v>2013</v>
      </c>
      <c r="C231" s="5">
        <f t="shared" si="9"/>
        <v>5</v>
      </c>
      <c r="D231" s="5" t="s">
        <v>469</v>
      </c>
      <c r="E231" s="6">
        <v>41401</v>
      </c>
      <c r="F231" s="6">
        <v>41404</v>
      </c>
      <c r="G231" s="5" t="s">
        <v>16</v>
      </c>
      <c r="H231" s="5" t="s">
        <v>34</v>
      </c>
      <c r="I231" s="5" t="s">
        <v>45</v>
      </c>
      <c r="J231" s="5" t="s">
        <v>27</v>
      </c>
      <c r="K231" s="5" t="s">
        <v>28</v>
      </c>
      <c r="L231" s="5" t="s">
        <v>21</v>
      </c>
      <c r="M231" s="7">
        <v>1917.3600000000001</v>
      </c>
      <c r="N231" s="5">
        <v>6</v>
      </c>
      <c r="O231" s="5">
        <v>0</v>
      </c>
      <c r="P231" s="8">
        <v>747.72</v>
      </c>
      <c r="Q231" s="5" t="s">
        <v>32</v>
      </c>
      <c r="R231">
        <f t="shared" si="11"/>
        <v>3</v>
      </c>
    </row>
    <row r="232" spans="1:18" ht="15.5" x14ac:dyDescent="0.35">
      <c r="A232" s="5">
        <v>461</v>
      </c>
      <c r="B232" s="5">
        <f t="shared" si="10"/>
        <v>2013</v>
      </c>
      <c r="C232" s="5">
        <f t="shared" si="9"/>
        <v>5</v>
      </c>
      <c r="D232" s="5" t="s">
        <v>150</v>
      </c>
      <c r="E232" s="6">
        <v>41398</v>
      </c>
      <c r="F232" s="6">
        <v>41400</v>
      </c>
      <c r="G232" s="5" t="s">
        <v>24</v>
      </c>
      <c r="H232" s="5" t="s">
        <v>34</v>
      </c>
      <c r="I232" s="5" t="s">
        <v>91</v>
      </c>
      <c r="J232" s="5" t="s">
        <v>52</v>
      </c>
      <c r="K232" s="5" t="s">
        <v>28</v>
      </c>
      <c r="L232" s="5" t="s">
        <v>21</v>
      </c>
      <c r="M232" s="7">
        <v>2372.2199999999998</v>
      </c>
      <c r="N232" s="5">
        <v>9</v>
      </c>
      <c r="O232" s="5">
        <v>0</v>
      </c>
      <c r="P232" s="8">
        <v>0</v>
      </c>
      <c r="Q232" s="5" t="s">
        <v>22</v>
      </c>
      <c r="R232">
        <f t="shared" si="11"/>
        <v>2</v>
      </c>
    </row>
    <row r="233" spans="1:18" ht="15.5" x14ac:dyDescent="0.35">
      <c r="A233" s="5">
        <v>545</v>
      </c>
      <c r="B233" s="5">
        <f t="shared" si="10"/>
        <v>2013</v>
      </c>
      <c r="C233" s="5">
        <f t="shared" si="9"/>
        <v>5</v>
      </c>
      <c r="D233" s="5" t="s">
        <v>461</v>
      </c>
      <c r="E233" s="6">
        <v>41398</v>
      </c>
      <c r="F233" s="6">
        <v>41403</v>
      </c>
      <c r="G233" s="5" t="s">
        <v>47</v>
      </c>
      <c r="H233" s="5" t="s">
        <v>17</v>
      </c>
      <c r="I233" s="5" t="s">
        <v>81</v>
      </c>
      <c r="J233" s="5" t="s">
        <v>82</v>
      </c>
      <c r="K233" s="5" t="s">
        <v>59</v>
      </c>
      <c r="L233" s="5" t="s">
        <v>49</v>
      </c>
      <c r="M233" s="7">
        <v>3242.88</v>
      </c>
      <c r="N233" s="5">
        <v>9</v>
      </c>
      <c r="O233" s="5">
        <v>0</v>
      </c>
      <c r="P233" s="8">
        <v>324.18</v>
      </c>
      <c r="Q233" s="5" t="s">
        <v>32</v>
      </c>
      <c r="R233">
        <f t="shared" si="11"/>
        <v>5</v>
      </c>
    </row>
    <row r="234" spans="1:18" ht="15.5" x14ac:dyDescent="0.35">
      <c r="A234" s="5">
        <v>183</v>
      </c>
      <c r="B234" s="5">
        <f t="shared" si="10"/>
        <v>2012</v>
      </c>
      <c r="C234" s="5">
        <f t="shared" si="9"/>
        <v>5</v>
      </c>
      <c r="D234" s="5" t="s">
        <v>216</v>
      </c>
      <c r="E234" s="6">
        <v>41058</v>
      </c>
      <c r="F234" s="6">
        <v>41061</v>
      </c>
      <c r="G234" s="5" t="s">
        <v>16</v>
      </c>
      <c r="H234" s="5" t="s">
        <v>17</v>
      </c>
      <c r="I234" s="5" t="s">
        <v>64</v>
      </c>
      <c r="J234" s="5" t="s">
        <v>36</v>
      </c>
      <c r="K234" s="5" t="s">
        <v>37</v>
      </c>
      <c r="L234" s="5" t="s">
        <v>29</v>
      </c>
      <c r="M234" s="7">
        <v>2228.6354999999999</v>
      </c>
      <c r="N234" s="5">
        <v>7</v>
      </c>
      <c r="O234" s="5">
        <v>0.35</v>
      </c>
      <c r="P234" s="8">
        <v>-754.41449999999975</v>
      </c>
      <c r="Q234" s="5" t="s">
        <v>30</v>
      </c>
      <c r="R234">
        <f t="shared" si="11"/>
        <v>3</v>
      </c>
    </row>
    <row r="235" spans="1:18" ht="15.5" x14ac:dyDescent="0.35">
      <c r="A235" s="5">
        <v>115</v>
      </c>
      <c r="B235" s="5">
        <f t="shared" si="10"/>
        <v>2012</v>
      </c>
      <c r="C235" s="5">
        <f t="shared" si="9"/>
        <v>5</v>
      </c>
      <c r="D235" s="5" t="s">
        <v>171</v>
      </c>
      <c r="E235" s="6">
        <v>41052</v>
      </c>
      <c r="F235" s="6">
        <v>41054</v>
      </c>
      <c r="G235" s="5" t="s">
        <v>24</v>
      </c>
      <c r="H235" s="5" t="s">
        <v>17</v>
      </c>
      <c r="I235" s="5" t="s">
        <v>61</v>
      </c>
      <c r="J235" s="5" t="s">
        <v>62</v>
      </c>
      <c r="K235" s="5" t="s">
        <v>28</v>
      </c>
      <c r="L235" s="5" t="s">
        <v>49</v>
      </c>
      <c r="M235" s="7">
        <v>3670.7999999999997</v>
      </c>
      <c r="N235" s="5">
        <v>7</v>
      </c>
      <c r="O235" s="5">
        <v>0</v>
      </c>
      <c r="P235" s="8">
        <v>367.08</v>
      </c>
      <c r="Q235" s="5" t="s">
        <v>22</v>
      </c>
      <c r="R235">
        <f t="shared" si="11"/>
        <v>2</v>
      </c>
    </row>
    <row r="236" spans="1:18" ht="15.5" x14ac:dyDescent="0.35">
      <c r="A236" s="5">
        <v>758</v>
      </c>
      <c r="B236" s="5">
        <f t="shared" si="10"/>
        <v>2012</v>
      </c>
      <c r="C236" s="5">
        <f t="shared" si="9"/>
        <v>5</v>
      </c>
      <c r="D236" s="5" t="s">
        <v>395</v>
      </c>
      <c r="E236" s="6">
        <v>41051</v>
      </c>
      <c r="F236" s="6">
        <v>41051</v>
      </c>
      <c r="G236" s="5" t="s">
        <v>39</v>
      </c>
      <c r="H236" s="5" t="s">
        <v>17</v>
      </c>
      <c r="I236" s="5" t="s">
        <v>177</v>
      </c>
      <c r="J236" s="5" t="s">
        <v>103</v>
      </c>
      <c r="K236" s="5" t="s">
        <v>28</v>
      </c>
      <c r="L236" s="5" t="s">
        <v>21</v>
      </c>
      <c r="M236" s="7">
        <v>1120.77</v>
      </c>
      <c r="N236" s="5">
        <v>9</v>
      </c>
      <c r="O236" s="5">
        <v>0</v>
      </c>
      <c r="P236" s="8">
        <v>55.889999999999993</v>
      </c>
      <c r="Q236" s="5" t="s">
        <v>22</v>
      </c>
      <c r="R236">
        <f t="shared" si="11"/>
        <v>0</v>
      </c>
    </row>
    <row r="237" spans="1:18" ht="15.5" x14ac:dyDescent="0.35">
      <c r="A237" s="5">
        <v>243</v>
      </c>
      <c r="B237" s="5">
        <f t="shared" si="10"/>
        <v>2012</v>
      </c>
      <c r="C237" s="5">
        <f t="shared" si="9"/>
        <v>5</v>
      </c>
      <c r="D237" s="5" t="s">
        <v>260</v>
      </c>
      <c r="E237" s="6">
        <v>41049</v>
      </c>
      <c r="F237" s="6">
        <v>41053</v>
      </c>
      <c r="G237" s="5" t="s">
        <v>24</v>
      </c>
      <c r="H237" s="5" t="s">
        <v>17</v>
      </c>
      <c r="I237" s="5" t="s">
        <v>102</v>
      </c>
      <c r="J237" s="5" t="s">
        <v>103</v>
      </c>
      <c r="K237" s="5" t="s">
        <v>28</v>
      </c>
      <c r="L237" s="5" t="s">
        <v>29</v>
      </c>
      <c r="M237" s="7">
        <v>2539.8764999999994</v>
      </c>
      <c r="N237" s="5">
        <v>7</v>
      </c>
      <c r="O237" s="5">
        <v>7.0000000000000007E-2</v>
      </c>
      <c r="P237" s="8">
        <v>709.93649999999991</v>
      </c>
      <c r="Q237" s="5" t="s">
        <v>22</v>
      </c>
      <c r="R237">
        <f t="shared" si="11"/>
        <v>4</v>
      </c>
    </row>
    <row r="238" spans="1:18" ht="15.5" x14ac:dyDescent="0.35">
      <c r="A238" s="5">
        <v>177</v>
      </c>
      <c r="B238" s="5">
        <f t="shared" si="10"/>
        <v>2012</v>
      </c>
      <c r="C238" s="5">
        <f t="shared" si="9"/>
        <v>5</v>
      </c>
      <c r="D238" s="5" t="s">
        <v>211</v>
      </c>
      <c r="E238" s="6">
        <v>41045</v>
      </c>
      <c r="F238" s="6">
        <v>41048</v>
      </c>
      <c r="G238" s="5" t="s">
        <v>24</v>
      </c>
      <c r="H238" s="5" t="s">
        <v>17</v>
      </c>
      <c r="I238" s="5" t="s">
        <v>81</v>
      </c>
      <c r="J238" s="5" t="s">
        <v>82</v>
      </c>
      <c r="K238" s="5" t="s">
        <v>59</v>
      </c>
      <c r="L238" s="5" t="s">
        <v>21</v>
      </c>
      <c r="M238" s="7">
        <v>2124.5000000000005</v>
      </c>
      <c r="N238" s="5">
        <v>5</v>
      </c>
      <c r="O238" s="5">
        <v>0</v>
      </c>
      <c r="P238" s="8">
        <v>488.6</v>
      </c>
      <c r="Q238" s="5" t="s">
        <v>22</v>
      </c>
      <c r="R238">
        <f t="shared" si="11"/>
        <v>3</v>
      </c>
    </row>
    <row r="239" spans="1:18" ht="15.5" x14ac:dyDescent="0.35">
      <c r="A239" s="5">
        <v>37</v>
      </c>
      <c r="B239" s="5">
        <f t="shared" si="10"/>
        <v>2012</v>
      </c>
      <c r="C239" s="5">
        <f t="shared" si="9"/>
        <v>5</v>
      </c>
      <c r="D239" s="5" t="s">
        <v>88</v>
      </c>
      <c r="E239" s="6">
        <v>41041</v>
      </c>
      <c r="F239" s="6">
        <v>41047</v>
      </c>
      <c r="G239" s="5" t="s">
        <v>47</v>
      </c>
      <c r="H239" s="5" t="s">
        <v>25</v>
      </c>
      <c r="I239" s="5" t="s">
        <v>18</v>
      </c>
      <c r="J239" s="5" t="s">
        <v>48</v>
      </c>
      <c r="K239" s="5" t="s">
        <v>20</v>
      </c>
      <c r="L239" s="5" t="s">
        <v>29</v>
      </c>
      <c r="M239" s="7">
        <v>279.45600000000002</v>
      </c>
      <c r="N239" s="5">
        <v>6</v>
      </c>
      <c r="O239" s="5">
        <v>0.2</v>
      </c>
      <c r="P239" s="8">
        <v>20.959199999999996</v>
      </c>
      <c r="Q239" s="5" t="s">
        <v>32</v>
      </c>
      <c r="R239">
        <f t="shared" si="11"/>
        <v>6</v>
      </c>
    </row>
    <row r="240" spans="1:18" ht="15.5" x14ac:dyDescent="0.35">
      <c r="A240" s="5">
        <v>60</v>
      </c>
      <c r="B240" s="5">
        <f t="shared" si="10"/>
        <v>2012</v>
      </c>
      <c r="C240" s="5">
        <f t="shared" si="9"/>
        <v>5</v>
      </c>
      <c r="D240" s="5" t="s">
        <v>88</v>
      </c>
      <c r="E240" s="6">
        <v>41041</v>
      </c>
      <c r="F240" s="6">
        <v>41047</v>
      </c>
      <c r="G240" s="5" t="s">
        <v>47</v>
      </c>
      <c r="H240" s="5" t="s">
        <v>25</v>
      </c>
      <c r="I240" s="5" t="s">
        <v>18</v>
      </c>
      <c r="J240" s="5" t="s">
        <v>48</v>
      </c>
      <c r="K240" s="5" t="s">
        <v>20</v>
      </c>
      <c r="L240" s="5" t="s">
        <v>49</v>
      </c>
      <c r="M240" s="7">
        <v>8</v>
      </c>
      <c r="N240" s="5">
        <v>2</v>
      </c>
      <c r="O240" s="5">
        <v>0</v>
      </c>
      <c r="P240" s="8">
        <v>3.84</v>
      </c>
      <c r="Q240" s="5" t="s">
        <v>32</v>
      </c>
      <c r="R240">
        <f t="shared" si="11"/>
        <v>6</v>
      </c>
    </row>
    <row r="241" spans="1:18" ht="15.5" x14ac:dyDescent="0.35">
      <c r="A241" s="5">
        <v>150</v>
      </c>
      <c r="B241" s="5">
        <f t="shared" si="10"/>
        <v>2012</v>
      </c>
      <c r="C241" s="5">
        <f t="shared" si="9"/>
        <v>5</v>
      </c>
      <c r="D241" s="5" t="s">
        <v>153</v>
      </c>
      <c r="E241" s="6">
        <v>41041</v>
      </c>
      <c r="F241" s="6">
        <v>41045</v>
      </c>
      <c r="G241" s="5" t="s">
        <v>47</v>
      </c>
      <c r="H241" s="5" t="s">
        <v>25</v>
      </c>
      <c r="I241" s="5" t="s">
        <v>122</v>
      </c>
      <c r="J241" s="5" t="s">
        <v>52</v>
      </c>
      <c r="K241" s="5" t="s">
        <v>28</v>
      </c>
      <c r="L241" s="5" t="s">
        <v>21</v>
      </c>
      <c r="M241" s="7">
        <v>3078.7200000000007</v>
      </c>
      <c r="N241" s="5">
        <v>12</v>
      </c>
      <c r="O241" s="5">
        <v>0</v>
      </c>
      <c r="P241" s="8">
        <v>523.07999999999993</v>
      </c>
      <c r="Q241" s="5" t="s">
        <v>22</v>
      </c>
      <c r="R241">
        <f t="shared" si="11"/>
        <v>4</v>
      </c>
    </row>
    <row r="242" spans="1:18" ht="15.5" x14ac:dyDescent="0.35">
      <c r="A242" s="5">
        <v>580</v>
      </c>
      <c r="B242" s="5">
        <f t="shared" si="10"/>
        <v>2012</v>
      </c>
      <c r="C242" s="5">
        <f t="shared" si="9"/>
        <v>5</v>
      </c>
      <c r="D242" s="5" t="s">
        <v>479</v>
      </c>
      <c r="E242" s="6">
        <v>41032</v>
      </c>
      <c r="F242" s="6">
        <v>41036</v>
      </c>
      <c r="G242" s="5" t="s">
        <v>47</v>
      </c>
      <c r="H242" s="5" t="s">
        <v>17</v>
      </c>
      <c r="I242" s="5" t="s">
        <v>84</v>
      </c>
      <c r="J242" s="5" t="s">
        <v>82</v>
      </c>
      <c r="K242" s="5" t="s">
        <v>59</v>
      </c>
      <c r="L242" s="5" t="s">
        <v>29</v>
      </c>
      <c r="M242" s="7">
        <v>2833.7599999999998</v>
      </c>
      <c r="N242" s="5">
        <v>10</v>
      </c>
      <c r="O242" s="5">
        <v>0.2</v>
      </c>
      <c r="P242" s="8">
        <v>35.359999999999857</v>
      </c>
      <c r="Q242" s="5" t="s">
        <v>22</v>
      </c>
      <c r="R242">
        <f t="shared" si="11"/>
        <v>4</v>
      </c>
    </row>
    <row r="243" spans="1:18" ht="15.5" x14ac:dyDescent="0.35">
      <c r="A243" s="5">
        <v>23</v>
      </c>
      <c r="B243" s="5">
        <f t="shared" si="10"/>
        <v>2012</v>
      </c>
      <c r="C243" s="5">
        <f t="shared" si="9"/>
        <v>5</v>
      </c>
      <c r="D243" s="5" t="s">
        <v>76</v>
      </c>
      <c r="E243" s="6">
        <v>41030</v>
      </c>
      <c r="F243" s="6">
        <v>41031</v>
      </c>
      <c r="G243" s="5" t="s">
        <v>16</v>
      </c>
      <c r="H243" s="5" t="s">
        <v>25</v>
      </c>
      <c r="I243" s="5" t="s">
        <v>61</v>
      </c>
      <c r="J243" s="5" t="s">
        <v>62</v>
      </c>
      <c r="K243" s="5" t="s">
        <v>28</v>
      </c>
      <c r="L243" s="5" t="s">
        <v>29</v>
      </c>
      <c r="M243" s="7">
        <v>2753.9999999999991</v>
      </c>
      <c r="N243" s="5">
        <v>6</v>
      </c>
      <c r="O243" s="5">
        <v>0</v>
      </c>
      <c r="P243" s="8">
        <v>358.02</v>
      </c>
      <c r="Q243" s="5" t="s">
        <v>30</v>
      </c>
      <c r="R243">
        <f t="shared" si="11"/>
        <v>1</v>
      </c>
    </row>
    <row r="244" spans="1:18" ht="15.5" x14ac:dyDescent="0.35">
      <c r="A244" s="5">
        <v>397</v>
      </c>
      <c r="B244" s="5">
        <f t="shared" si="10"/>
        <v>2015</v>
      </c>
      <c r="C244" s="5">
        <f t="shared" si="9"/>
        <v>6</v>
      </c>
      <c r="D244" s="5" t="s">
        <v>303</v>
      </c>
      <c r="E244" s="6">
        <v>42183</v>
      </c>
      <c r="F244" s="6">
        <v>42183</v>
      </c>
      <c r="G244" s="5" t="s">
        <v>39</v>
      </c>
      <c r="H244" s="5" t="s">
        <v>25</v>
      </c>
      <c r="I244" s="5" t="s">
        <v>117</v>
      </c>
      <c r="J244" s="5" t="s">
        <v>72</v>
      </c>
      <c r="K244" s="5" t="s">
        <v>42</v>
      </c>
      <c r="L244" s="5" t="s">
        <v>49</v>
      </c>
      <c r="M244" s="7">
        <v>856.8</v>
      </c>
      <c r="N244" s="5">
        <v>14</v>
      </c>
      <c r="O244" s="5">
        <v>0</v>
      </c>
      <c r="P244" s="8">
        <v>265.44</v>
      </c>
      <c r="Q244" s="5" t="s">
        <v>30</v>
      </c>
      <c r="R244">
        <f t="shared" si="11"/>
        <v>0</v>
      </c>
    </row>
    <row r="245" spans="1:18" ht="15.5" x14ac:dyDescent="0.35">
      <c r="A245" s="5">
        <v>365</v>
      </c>
      <c r="B245" s="5">
        <f t="shared" si="10"/>
        <v>2015</v>
      </c>
      <c r="C245" s="5">
        <f t="shared" si="9"/>
        <v>6</v>
      </c>
      <c r="D245" s="5" t="s">
        <v>304</v>
      </c>
      <c r="E245" s="6">
        <v>42182</v>
      </c>
      <c r="F245" s="6">
        <v>42182</v>
      </c>
      <c r="G245" s="5" t="s">
        <v>39</v>
      </c>
      <c r="H245" s="5" t="s">
        <v>34</v>
      </c>
      <c r="I245" s="5" t="s">
        <v>64</v>
      </c>
      <c r="J245" s="5" t="s">
        <v>36</v>
      </c>
      <c r="K245" s="5" t="s">
        <v>37</v>
      </c>
      <c r="L245" s="5" t="s">
        <v>21</v>
      </c>
      <c r="M245" s="7">
        <v>815.94900000000007</v>
      </c>
      <c r="N245" s="5">
        <v>3</v>
      </c>
      <c r="O245" s="5">
        <v>0.15</v>
      </c>
      <c r="P245" s="8">
        <v>287.91899999999998</v>
      </c>
      <c r="Q245" s="5" t="s">
        <v>30</v>
      </c>
      <c r="R245">
        <f t="shared" si="11"/>
        <v>0</v>
      </c>
    </row>
    <row r="246" spans="1:18" ht="15.5" x14ac:dyDescent="0.35">
      <c r="A246" s="5">
        <v>554</v>
      </c>
      <c r="B246" s="5">
        <f t="shared" si="10"/>
        <v>2015</v>
      </c>
      <c r="C246" s="5">
        <f t="shared" si="9"/>
        <v>6</v>
      </c>
      <c r="D246" s="5" t="s">
        <v>451</v>
      </c>
      <c r="E246" s="6">
        <v>42182</v>
      </c>
      <c r="F246" s="6">
        <v>42183</v>
      </c>
      <c r="G246" s="5" t="s">
        <v>16</v>
      </c>
      <c r="H246" s="5" t="s">
        <v>34</v>
      </c>
      <c r="I246" s="5" t="s">
        <v>78</v>
      </c>
      <c r="J246" s="5" t="s">
        <v>79</v>
      </c>
      <c r="K246" s="5" t="s">
        <v>37</v>
      </c>
      <c r="L246" s="5" t="s">
        <v>29</v>
      </c>
      <c r="M246" s="7">
        <v>1314.45</v>
      </c>
      <c r="N246" s="5">
        <v>3</v>
      </c>
      <c r="O246" s="5">
        <v>0</v>
      </c>
      <c r="P246" s="8">
        <v>341.73</v>
      </c>
      <c r="Q246" s="5" t="s">
        <v>32</v>
      </c>
      <c r="R246">
        <f t="shared" si="11"/>
        <v>1</v>
      </c>
    </row>
    <row r="247" spans="1:18" ht="15.5" x14ac:dyDescent="0.35">
      <c r="A247" s="5">
        <v>628</v>
      </c>
      <c r="B247" s="5">
        <f t="shared" si="10"/>
        <v>2015</v>
      </c>
      <c r="C247" s="5">
        <f t="shared" si="9"/>
        <v>6</v>
      </c>
      <c r="D247" s="5" t="s">
        <v>379</v>
      </c>
      <c r="E247" s="6">
        <v>42182</v>
      </c>
      <c r="F247" s="6">
        <v>42182</v>
      </c>
      <c r="G247" s="5" t="s">
        <v>39</v>
      </c>
      <c r="H247" s="5" t="s">
        <v>17</v>
      </c>
      <c r="I247" s="5" t="s">
        <v>61</v>
      </c>
      <c r="J247" s="5" t="s">
        <v>62</v>
      </c>
      <c r="K247" s="5" t="s">
        <v>28</v>
      </c>
      <c r="L247" s="5" t="s">
        <v>21</v>
      </c>
      <c r="M247" s="7">
        <v>1446.6</v>
      </c>
      <c r="N247" s="5">
        <v>4</v>
      </c>
      <c r="O247" s="5">
        <v>0</v>
      </c>
      <c r="P247" s="8">
        <v>665.40000000000009</v>
      </c>
      <c r="Q247" s="5" t="s">
        <v>22</v>
      </c>
      <c r="R247">
        <f t="shared" si="11"/>
        <v>0</v>
      </c>
    </row>
    <row r="248" spans="1:18" ht="15.5" x14ac:dyDescent="0.35">
      <c r="A248" s="5">
        <v>335</v>
      </c>
      <c r="B248" s="5">
        <f t="shared" si="10"/>
        <v>2015</v>
      </c>
      <c r="C248" s="5">
        <f t="shared" si="9"/>
        <v>6</v>
      </c>
      <c r="D248" s="5" t="s">
        <v>335</v>
      </c>
      <c r="E248" s="6">
        <v>42179</v>
      </c>
      <c r="F248" s="6">
        <v>42183</v>
      </c>
      <c r="G248" s="5" t="s">
        <v>47</v>
      </c>
      <c r="H248" s="5" t="s">
        <v>17</v>
      </c>
      <c r="I248" s="5" t="s">
        <v>26</v>
      </c>
      <c r="J248" s="5" t="s">
        <v>27</v>
      </c>
      <c r="K248" s="5" t="s">
        <v>28</v>
      </c>
      <c r="L248" s="5" t="s">
        <v>29</v>
      </c>
      <c r="M248" s="7">
        <v>5486.67</v>
      </c>
      <c r="N248" s="5">
        <v>14</v>
      </c>
      <c r="O248" s="5">
        <v>0.1</v>
      </c>
      <c r="P248" s="8">
        <v>2316.5099999999998</v>
      </c>
      <c r="Q248" s="5" t="s">
        <v>32</v>
      </c>
      <c r="R248">
        <f t="shared" si="11"/>
        <v>4</v>
      </c>
    </row>
    <row r="249" spans="1:18" ht="15.5" x14ac:dyDescent="0.35">
      <c r="A249" s="5">
        <v>410</v>
      </c>
      <c r="B249" s="5">
        <f t="shared" si="10"/>
        <v>2015</v>
      </c>
      <c r="C249" s="5">
        <f t="shared" si="9"/>
        <v>6</v>
      </c>
      <c r="D249" s="5" t="s">
        <v>379</v>
      </c>
      <c r="E249" s="6">
        <v>42179</v>
      </c>
      <c r="F249" s="6">
        <v>42181</v>
      </c>
      <c r="G249" s="5" t="s">
        <v>24</v>
      </c>
      <c r="H249" s="5" t="s">
        <v>17</v>
      </c>
      <c r="I249" s="5" t="s">
        <v>81</v>
      </c>
      <c r="J249" s="5" t="s">
        <v>82</v>
      </c>
      <c r="K249" s="5" t="s">
        <v>59</v>
      </c>
      <c r="L249" s="5" t="s">
        <v>21</v>
      </c>
      <c r="M249" s="7">
        <v>3045.8399999999997</v>
      </c>
      <c r="N249" s="5">
        <v>7</v>
      </c>
      <c r="O249" s="5">
        <v>0</v>
      </c>
      <c r="P249" s="8">
        <v>1035.5800000000002</v>
      </c>
      <c r="Q249" s="5" t="s">
        <v>22</v>
      </c>
      <c r="R249">
        <f t="shared" si="11"/>
        <v>2</v>
      </c>
    </row>
    <row r="250" spans="1:18" ht="15.5" x14ac:dyDescent="0.35">
      <c r="A250" s="5">
        <v>761</v>
      </c>
      <c r="B250" s="5">
        <f t="shared" si="10"/>
        <v>2015</v>
      </c>
      <c r="C250" s="5">
        <f t="shared" si="9"/>
        <v>6</v>
      </c>
      <c r="D250" s="5" t="s">
        <v>268</v>
      </c>
      <c r="E250" s="6">
        <v>42176</v>
      </c>
      <c r="F250" s="6">
        <v>42177</v>
      </c>
      <c r="G250" s="5" t="s">
        <v>16</v>
      </c>
      <c r="H250" s="5" t="s">
        <v>34</v>
      </c>
      <c r="I250" s="5" t="s">
        <v>64</v>
      </c>
      <c r="J250" s="5" t="s">
        <v>36</v>
      </c>
      <c r="K250" s="5" t="s">
        <v>37</v>
      </c>
      <c r="L250" s="5" t="s">
        <v>29</v>
      </c>
      <c r="M250" s="7">
        <v>656.85599999999999</v>
      </c>
      <c r="N250" s="5">
        <v>2</v>
      </c>
      <c r="O250" s="5">
        <v>0.1</v>
      </c>
      <c r="P250" s="8">
        <v>94.835999999999984</v>
      </c>
      <c r="Q250" s="5" t="s">
        <v>30</v>
      </c>
      <c r="R250">
        <f t="shared" si="11"/>
        <v>1</v>
      </c>
    </row>
    <row r="251" spans="1:18" ht="15.5" x14ac:dyDescent="0.35">
      <c r="A251" s="5">
        <v>319</v>
      </c>
      <c r="B251" s="5">
        <f t="shared" si="10"/>
        <v>2015</v>
      </c>
      <c r="C251" s="5">
        <f t="shared" si="9"/>
        <v>6</v>
      </c>
      <c r="D251" s="5" t="s">
        <v>324</v>
      </c>
      <c r="E251" s="6">
        <v>42175</v>
      </c>
      <c r="F251" s="6">
        <v>42181</v>
      </c>
      <c r="G251" s="5" t="s">
        <v>47</v>
      </c>
      <c r="H251" s="5" t="s">
        <v>25</v>
      </c>
      <c r="I251" s="5" t="s">
        <v>61</v>
      </c>
      <c r="J251" s="5" t="s">
        <v>62</v>
      </c>
      <c r="K251" s="5" t="s">
        <v>28</v>
      </c>
      <c r="L251" s="5" t="s">
        <v>29</v>
      </c>
      <c r="M251" s="7">
        <v>2063.4</v>
      </c>
      <c r="N251" s="5">
        <v>5</v>
      </c>
      <c r="O251" s="5">
        <v>0</v>
      </c>
      <c r="P251" s="8">
        <v>123.75</v>
      </c>
      <c r="Q251" s="5" t="s">
        <v>65</v>
      </c>
      <c r="R251">
        <f t="shared" si="11"/>
        <v>6</v>
      </c>
    </row>
    <row r="252" spans="1:18" ht="15.5" x14ac:dyDescent="0.35">
      <c r="A252" s="5">
        <v>735</v>
      </c>
      <c r="B252" s="5">
        <f t="shared" si="10"/>
        <v>2015</v>
      </c>
      <c r="C252" s="5">
        <f t="shared" si="9"/>
        <v>6</v>
      </c>
      <c r="D252" s="5" t="s">
        <v>551</v>
      </c>
      <c r="E252" s="6">
        <v>42175</v>
      </c>
      <c r="F252" s="6">
        <v>42178</v>
      </c>
      <c r="G252" s="5" t="s">
        <v>24</v>
      </c>
      <c r="H252" s="5" t="s">
        <v>25</v>
      </c>
      <c r="I252" s="5" t="s">
        <v>26</v>
      </c>
      <c r="J252" s="5" t="s">
        <v>27</v>
      </c>
      <c r="K252" s="5" t="s">
        <v>28</v>
      </c>
      <c r="L252" s="5" t="s">
        <v>21</v>
      </c>
      <c r="M252" s="7">
        <v>1596.5099999999998</v>
      </c>
      <c r="N252" s="5">
        <v>6</v>
      </c>
      <c r="O252" s="5">
        <v>0.1</v>
      </c>
      <c r="P252" s="8">
        <v>-53.370000000000005</v>
      </c>
      <c r="Q252" s="5" t="s">
        <v>32</v>
      </c>
      <c r="R252">
        <f t="shared" si="11"/>
        <v>3</v>
      </c>
    </row>
    <row r="253" spans="1:18" ht="15.5" x14ac:dyDescent="0.35">
      <c r="A253" s="5">
        <v>678</v>
      </c>
      <c r="B253" s="5">
        <f t="shared" si="10"/>
        <v>2015</v>
      </c>
      <c r="C253" s="5">
        <f t="shared" si="9"/>
        <v>6</v>
      </c>
      <c r="D253" s="5" t="s">
        <v>526</v>
      </c>
      <c r="E253" s="6">
        <v>42173</v>
      </c>
      <c r="F253" s="6">
        <v>42173</v>
      </c>
      <c r="G253" s="5" t="s">
        <v>39</v>
      </c>
      <c r="H253" s="5" t="s">
        <v>17</v>
      </c>
      <c r="I253" s="5" t="s">
        <v>78</v>
      </c>
      <c r="J253" s="5" t="s">
        <v>79</v>
      </c>
      <c r="K253" s="5" t="s">
        <v>37</v>
      </c>
      <c r="L253" s="5" t="s">
        <v>49</v>
      </c>
      <c r="M253" s="7">
        <v>1560.2399999999998</v>
      </c>
      <c r="N253" s="5">
        <v>3</v>
      </c>
      <c r="O253" s="5">
        <v>0</v>
      </c>
      <c r="P253" s="8">
        <v>421.19999999999993</v>
      </c>
      <c r="Q253" s="5" t="s">
        <v>22</v>
      </c>
      <c r="R253">
        <f t="shared" si="11"/>
        <v>0</v>
      </c>
    </row>
    <row r="254" spans="1:18" ht="15.5" x14ac:dyDescent="0.35">
      <c r="A254" s="5">
        <v>704</v>
      </c>
      <c r="B254" s="5">
        <f t="shared" si="10"/>
        <v>2015</v>
      </c>
      <c r="C254" s="5">
        <f t="shared" si="9"/>
        <v>6</v>
      </c>
      <c r="D254" s="5" t="s">
        <v>538</v>
      </c>
      <c r="E254" s="6">
        <v>42173</v>
      </c>
      <c r="F254" s="6">
        <v>42176</v>
      </c>
      <c r="G254" s="5" t="s">
        <v>16</v>
      </c>
      <c r="H254" s="5" t="s">
        <v>17</v>
      </c>
      <c r="I254" s="5" t="s">
        <v>399</v>
      </c>
      <c r="J254" s="5" t="s">
        <v>55</v>
      </c>
      <c r="K254" s="5" t="s">
        <v>28</v>
      </c>
      <c r="L254" s="5" t="s">
        <v>29</v>
      </c>
      <c r="M254" s="7">
        <v>1467.3600000000001</v>
      </c>
      <c r="N254" s="5">
        <v>4</v>
      </c>
      <c r="O254" s="5">
        <v>0</v>
      </c>
      <c r="P254" s="8">
        <v>469.43999999999994</v>
      </c>
      <c r="Q254" s="5" t="s">
        <v>22</v>
      </c>
      <c r="R254">
        <f t="shared" si="11"/>
        <v>3</v>
      </c>
    </row>
    <row r="255" spans="1:18" ht="15.5" x14ac:dyDescent="0.35">
      <c r="A255" s="5">
        <v>376</v>
      </c>
      <c r="B255" s="5">
        <f t="shared" si="10"/>
        <v>2015</v>
      </c>
      <c r="C255" s="5">
        <f t="shared" si="9"/>
        <v>6</v>
      </c>
      <c r="D255" s="5" t="s">
        <v>310</v>
      </c>
      <c r="E255" s="6">
        <v>42172</v>
      </c>
      <c r="F255" s="6">
        <v>42174</v>
      </c>
      <c r="G255" s="5" t="s">
        <v>16</v>
      </c>
      <c r="H255" s="5" t="s">
        <v>17</v>
      </c>
      <c r="I255" s="5" t="s">
        <v>358</v>
      </c>
      <c r="J255" s="5" t="s">
        <v>41</v>
      </c>
      <c r="K255" s="5" t="s">
        <v>42</v>
      </c>
      <c r="L255" s="5" t="s">
        <v>49</v>
      </c>
      <c r="M255" s="7">
        <v>1239</v>
      </c>
      <c r="N255" s="5">
        <v>4</v>
      </c>
      <c r="O255" s="5">
        <v>0</v>
      </c>
      <c r="P255" s="8">
        <v>0</v>
      </c>
      <c r="Q255" s="5" t="s">
        <v>30</v>
      </c>
      <c r="R255">
        <f t="shared" si="11"/>
        <v>2</v>
      </c>
    </row>
    <row r="256" spans="1:18" ht="15.5" x14ac:dyDescent="0.35">
      <c r="A256" s="5">
        <v>508</v>
      </c>
      <c r="B256" s="5">
        <f t="shared" si="10"/>
        <v>2015</v>
      </c>
      <c r="C256" s="5">
        <f t="shared" si="9"/>
        <v>6</v>
      </c>
      <c r="D256" s="5" t="s">
        <v>442</v>
      </c>
      <c r="E256" s="6">
        <v>42171</v>
      </c>
      <c r="F256" s="6">
        <v>42176</v>
      </c>
      <c r="G256" s="5" t="s">
        <v>47</v>
      </c>
      <c r="H256" s="5" t="s">
        <v>25</v>
      </c>
      <c r="I256" s="5" t="s">
        <v>26</v>
      </c>
      <c r="J256" s="5" t="s">
        <v>27</v>
      </c>
      <c r="K256" s="5" t="s">
        <v>28</v>
      </c>
      <c r="L256" s="5" t="s">
        <v>21</v>
      </c>
      <c r="M256" s="7">
        <v>2293.4880000000003</v>
      </c>
      <c r="N256" s="5">
        <v>8</v>
      </c>
      <c r="O256" s="5">
        <v>0.1</v>
      </c>
      <c r="P256" s="8">
        <v>509.5680000000001</v>
      </c>
      <c r="Q256" s="5" t="s">
        <v>22</v>
      </c>
      <c r="R256">
        <f t="shared" si="11"/>
        <v>5</v>
      </c>
    </row>
    <row r="257" spans="1:18" ht="15.5" x14ac:dyDescent="0.35">
      <c r="A257" s="5">
        <v>696</v>
      </c>
      <c r="B257" s="5">
        <f t="shared" si="10"/>
        <v>2015</v>
      </c>
      <c r="C257" s="5">
        <f t="shared" si="9"/>
        <v>6</v>
      </c>
      <c r="D257" s="5" t="s">
        <v>454</v>
      </c>
      <c r="E257" s="6">
        <v>42169</v>
      </c>
      <c r="F257" s="6">
        <v>42172</v>
      </c>
      <c r="G257" s="5" t="s">
        <v>24</v>
      </c>
      <c r="H257" s="5" t="s">
        <v>17</v>
      </c>
      <c r="I257" s="5" t="s">
        <v>35</v>
      </c>
      <c r="J257" s="5" t="s">
        <v>36</v>
      </c>
      <c r="K257" s="5" t="s">
        <v>37</v>
      </c>
      <c r="L257" s="5" t="s">
        <v>29</v>
      </c>
      <c r="M257" s="7">
        <v>2291.835</v>
      </c>
      <c r="N257" s="5">
        <v>7</v>
      </c>
      <c r="O257" s="5">
        <v>0.35</v>
      </c>
      <c r="P257" s="8">
        <v>-1128.4349999999999</v>
      </c>
      <c r="Q257" s="5" t="s">
        <v>22</v>
      </c>
      <c r="R257">
        <f t="shared" si="11"/>
        <v>3</v>
      </c>
    </row>
    <row r="258" spans="1:18" ht="15.5" x14ac:dyDescent="0.35">
      <c r="A258" s="5">
        <v>204</v>
      </c>
      <c r="B258" s="5">
        <f t="shared" si="10"/>
        <v>2015</v>
      </c>
      <c r="C258" s="5">
        <f t="shared" ref="C258:C321" si="12">MONTH(E258)</f>
        <v>6</v>
      </c>
      <c r="D258" s="5" t="s">
        <v>232</v>
      </c>
      <c r="E258" s="6">
        <v>42165</v>
      </c>
      <c r="F258" s="6">
        <v>42166</v>
      </c>
      <c r="G258" s="5" t="s">
        <v>16</v>
      </c>
      <c r="H258" s="5" t="s">
        <v>17</v>
      </c>
      <c r="I258" s="5" t="s">
        <v>152</v>
      </c>
      <c r="J258" s="5" t="s">
        <v>103</v>
      </c>
      <c r="K258" s="5" t="s">
        <v>28</v>
      </c>
      <c r="L258" s="5" t="s">
        <v>49</v>
      </c>
      <c r="M258" s="7">
        <v>1433.8394999999998</v>
      </c>
      <c r="N258" s="5">
        <v>3</v>
      </c>
      <c r="O258" s="5">
        <v>0.15000000000000002</v>
      </c>
      <c r="P258" s="8">
        <v>-84.370500000000021</v>
      </c>
      <c r="Q258" s="5" t="s">
        <v>22</v>
      </c>
      <c r="R258">
        <f t="shared" si="11"/>
        <v>1</v>
      </c>
    </row>
    <row r="259" spans="1:18" ht="15.5" x14ac:dyDescent="0.35">
      <c r="A259" s="5">
        <v>448</v>
      </c>
      <c r="B259" s="5">
        <f t="shared" ref="B259:B322" si="13">YEAR(E259)</f>
        <v>2015</v>
      </c>
      <c r="C259" s="5">
        <f t="shared" si="12"/>
        <v>6</v>
      </c>
      <c r="D259" s="5" t="s">
        <v>161</v>
      </c>
      <c r="E259" s="6">
        <v>42165</v>
      </c>
      <c r="F259" s="6">
        <v>42167</v>
      </c>
      <c r="G259" s="5" t="s">
        <v>16</v>
      </c>
      <c r="H259" s="5" t="s">
        <v>25</v>
      </c>
      <c r="I259" s="5" t="s">
        <v>128</v>
      </c>
      <c r="J259" s="5" t="s">
        <v>68</v>
      </c>
      <c r="K259" s="5" t="s">
        <v>37</v>
      </c>
      <c r="L259" s="5" t="s">
        <v>21</v>
      </c>
      <c r="M259" s="7">
        <v>2295</v>
      </c>
      <c r="N259" s="5">
        <v>4</v>
      </c>
      <c r="O259" s="5">
        <v>0.1</v>
      </c>
      <c r="P259" s="8">
        <v>459</v>
      </c>
      <c r="Q259" s="5" t="s">
        <v>32</v>
      </c>
      <c r="R259">
        <f t="shared" ref="R259:R322" si="14">F259-E259</f>
        <v>2</v>
      </c>
    </row>
    <row r="260" spans="1:18" ht="15.5" x14ac:dyDescent="0.35">
      <c r="A260" s="5">
        <v>379</v>
      </c>
      <c r="B260" s="5">
        <f t="shared" si="13"/>
        <v>2015</v>
      </c>
      <c r="C260" s="5">
        <f t="shared" si="12"/>
        <v>6</v>
      </c>
      <c r="D260" s="5" t="s">
        <v>360</v>
      </c>
      <c r="E260" s="6">
        <v>42164</v>
      </c>
      <c r="F260" s="6">
        <v>42167</v>
      </c>
      <c r="G260" s="5" t="s">
        <v>16</v>
      </c>
      <c r="H260" s="5" t="s">
        <v>17</v>
      </c>
      <c r="I260" s="5" t="s">
        <v>78</v>
      </c>
      <c r="J260" s="5" t="s">
        <v>79</v>
      </c>
      <c r="K260" s="5" t="s">
        <v>37</v>
      </c>
      <c r="L260" s="5" t="s">
        <v>21</v>
      </c>
      <c r="M260" s="7">
        <v>935.17199999999991</v>
      </c>
      <c r="N260" s="5">
        <v>4</v>
      </c>
      <c r="O260" s="5">
        <v>0.1</v>
      </c>
      <c r="P260" s="8">
        <v>114.252</v>
      </c>
      <c r="Q260" s="5" t="s">
        <v>30</v>
      </c>
      <c r="R260">
        <f t="shared" si="14"/>
        <v>3</v>
      </c>
    </row>
    <row r="261" spans="1:18" ht="15.5" x14ac:dyDescent="0.35">
      <c r="A261" s="5">
        <v>428</v>
      </c>
      <c r="B261" s="5">
        <f t="shared" si="13"/>
        <v>2015</v>
      </c>
      <c r="C261" s="5">
        <f t="shared" si="12"/>
        <v>6</v>
      </c>
      <c r="D261" s="5" t="s">
        <v>269</v>
      </c>
      <c r="E261" s="6">
        <v>42161</v>
      </c>
      <c r="F261" s="6">
        <v>42162</v>
      </c>
      <c r="G261" s="5" t="s">
        <v>16</v>
      </c>
      <c r="H261" s="5" t="s">
        <v>17</v>
      </c>
      <c r="I261" s="5" t="s">
        <v>18</v>
      </c>
      <c r="J261" s="5" t="s">
        <v>19</v>
      </c>
      <c r="K261" s="5" t="s">
        <v>20</v>
      </c>
      <c r="L261" s="5" t="s">
        <v>21</v>
      </c>
      <c r="M261" s="7">
        <v>470.37600000000009</v>
      </c>
      <c r="N261" s="5">
        <v>3</v>
      </c>
      <c r="O261" s="5">
        <v>0.2</v>
      </c>
      <c r="P261" s="8">
        <v>52.917299999999955</v>
      </c>
      <c r="Q261" s="5" t="s">
        <v>22</v>
      </c>
      <c r="R261">
        <f t="shared" si="14"/>
        <v>1</v>
      </c>
    </row>
    <row r="262" spans="1:18" ht="15.5" x14ac:dyDescent="0.35">
      <c r="A262" s="5">
        <v>261</v>
      </c>
      <c r="B262" s="5">
        <f t="shared" si="13"/>
        <v>2015</v>
      </c>
      <c r="C262" s="5">
        <f t="shared" si="12"/>
        <v>6</v>
      </c>
      <c r="D262" s="5" t="s">
        <v>276</v>
      </c>
      <c r="E262" s="6">
        <v>42158</v>
      </c>
      <c r="F262" s="6">
        <v>42162</v>
      </c>
      <c r="G262" s="5" t="s">
        <v>47</v>
      </c>
      <c r="H262" s="5" t="s">
        <v>17</v>
      </c>
      <c r="I262" s="5" t="s">
        <v>135</v>
      </c>
      <c r="J262" s="5" t="s">
        <v>82</v>
      </c>
      <c r="K262" s="5" t="s">
        <v>59</v>
      </c>
      <c r="L262" s="5" t="s">
        <v>49</v>
      </c>
      <c r="M262" s="7">
        <v>1810.3</v>
      </c>
      <c r="N262" s="5">
        <v>5</v>
      </c>
      <c r="O262" s="5">
        <v>0</v>
      </c>
      <c r="P262" s="8">
        <v>54.29999999999999</v>
      </c>
      <c r="Q262" s="5" t="s">
        <v>22</v>
      </c>
      <c r="R262">
        <f t="shared" si="14"/>
        <v>4</v>
      </c>
    </row>
    <row r="263" spans="1:18" ht="15.5" x14ac:dyDescent="0.35">
      <c r="A263" s="5">
        <v>395</v>
      </c>
      <c r="B263" s="5">
        <f t="shared" si="13"/>
        <v>2015</v>
      </c>
      <c r="C263" s="5">
        <f t="shared" si="12"/>
        <v>6</v>
      </c>
      <c r="D263" s="5" t="s">
        <v>370</v>
      </c>
      <c r="E263" s="6">
        <v>42158</v>
      </c>
      <c r="F263" s="6">
        <v>42160</v>
      </c>
      <c r="G263" s="5" t="s">
        <v>16</v>
      </c>
      <c r="H263" s="5" t="s">
        <v>17</v>
      </c>
      <c r="I263" s="5" t="s">
        <v>135</v>
      </c>
      <c r="J263" s="5" t="s">
        <v>82</v>
      </c>
      <c r="K263" s="5" t="s">
        <v>59</v>
      </c>
      <c r="L263" s="5" t="s">
        <v>29</v>
      </c>
      <c r="M263" s="7">
        <v>2344</v>
      </c>
      <c r="N263" s="5">
        <v>8</v>
      </c>
      <c r="O263" s="5">
        <v>0</v>
      </c>
      <c r="P263" s="8">
        <v>46.88</v>
      </c>
      <c r="Q263" s="5" t="s">
        <v>22</v>
      </c>
      <c r="R263">
        <f t="shared" si="14"/>
        <v>2</v>
      </c>
    </row>
    <row r="264" spans="1:18" ht="15.5" x14ac:dyDescent="0.35">
      <c r="A264" s="5">
        <v>218</v>
      </c>
      <c r="B264" s="5">
        <f t="shared" si="13"/>
        <v>2015</v>
      </c>
      <c r="C264" s="5">
        <f t="shared" si="12"/>
        <v>6</v>
      </c>
      <c r="D264" s="5" t="s">
        <v>245</v>
      </c>
      <c r="E264" s="6">
        <v>42157</v>
      </c>
      <c r="F264" s="6">
        <v>42159</v>
      </c>
      <c r="G264" s="5" t="s">
        <v>16</v>
      </c>
      <c r="H264" s="5" t="s">
        <v>34</v>
      </c>
      <c r="I264" s="5" t="s">
        <v>91</v>
      </c>
      <c r="J264" s="5" t="s">
        <v>52</v>
      </c>
      <c r="K264" s="5" t="s">
        <v>28</v>
      </c>
      <c r="L264" s="5" t="s">
        <v>29</v>
      </c>
      <c r="M264" s="7">
        <v>1094.22</v>
      </c>
      <c r="N264" s="5">
        <v>3</v>
      </c>
      <c r="O264" s="5">
        <v>0</v>
      </c>
      <c r="P264" s="8">
        <v>328.23</v>
      </c>
      <c r="Q264" s="5" t="s">
        <v>30</v>
      </c>
      <c r="R264">
        <f t="shared" si="14"/>
        <v>2</v>
      </c>
    </row>
    <row r="265" spans="1:18" ht="15.5" x14ac:dyDescent="0.35">
      <c r="A265" s="5">
        <v>774</v>
      </c>
      <c r="B265" s="5">
        <f t="shared" si="13"/>
        <v>2015</v>
      </c>
      <c r="C265" s="5">
        <f t="shared" si="12"/>
        <v>6</v>
      </c>
      <c r="D265" s="5" t="s">
        <v>563</v>
      </c>
      <c r="E265" s="6">
        <v>42157</v>
      </c>
      <c r="F265" s="6">
        <v>42159</v>
      </c>
      <c r="G265" s="5" t="s">
        <v>16</v>
      </c>
      <c r="H265" s="5" t="s">
        <v>17</v>
      </c>
      <c r="I265" s="5" t="s">
        <v>102</v>
      </c>
      <c r="J265" s="5" t="s">
        <v>103</v>
      </c>
      <c r="K265" s="5" t="s">
        <v>28</v>
      </c>
      <c r="L265" s="5" t="s">
        <v>21</v>
      </c>
      <c r="M265" s="7">
        <v>1043.9304</v>
      </c>
      <c r="N265" s="5">
        <v>8</v>
      </c>
      <c r="O265" s="5">
        <v>0.47000000000000003</v>
      </c>
      <c r="P265" s="8">
        <v>-295.50959999999998</v>
      </c>
      <c r="Q265" s="5" t="s">
        <v>32</v>
      </c>
      <c r="R265">
        <f t="shared" si="14"/>
        <v>2</v>
      </c>
    </row>
    <row r="266" spans="1:18" ht="15.5" x14ac:dyDescent="0.35">
      <c r="A266" s="5">
        <v>6</v>
      </c>
      <c r="B266" s="5">
        <f t="shared" si="13"/>
        <v>2014</v>
      </c>
      <c r="C266" s="5">
        <f t="shared" si="12"/>
        <v>6</v>
      </c>
      <c r="D266" s="5" t="s">
        <v>43</v>
      </c>
      <c r="E266" s="6">
        <v>41818</v>
      </c>
      <c r="F266" s="6">
        <v>41821</v>
      </c>
      <c r="G266" s="5" t="s">
        <v>24</v>
      </c>
      <c r="H266" s="5" t="s">
        <v>25</v>
      </c>
      <c r="I266" s="5" t="s">
        <v>26</v>
      </c>
      <c r="J266" s="5" t="s">
        <v>27</v>
      </c>
      <c r="K266" s="5" t="s">
        <v>28</v>
      </c>
      <c r="L266" s="5" t="s">
        <v>21</v>
      </c>
      <c r="M266" s="7">
        <v>2862.6750000000002</v>
      </c>
      <c r="N266" s="5">
        <v>5</v>
      </c>
      <c r="O266" s="5">
        <v>0.1</v>
      </c>
      <c r="P266" s="8">
        <v>763.27500000000009</v>
      </c>
      <c r="Q266" s="5" t="s">
        <v>30</v>
      </c>
      <c r="R266">
        <f t="shared" si="14"/>
        <v>3</v>
      </c>
    </row>
    <row r="267" spans="1:18" ht="15.5" x14ac:dyDescent="0.35">
      <c r="A267" s="5">
        <v>768</v>
      </c>
      <c r="B267" s="5">
        <f t="shared" si="13"/>
        <v>2014</v>
      </c>
      <c r="C267" s="5">
        <f t="shared" si="12"/>
        <v>6</v>
      </c>
      <c r="D267" s="5" t="s">
        <v>519</v>
      </c>
      <c r="E267" s="6">
        <v>41818</v>
      </c>
      <c r="F267" s="6">
        <v>41824</v>
      </c>
      <c r="G267" s="5" t="s">
        <v>47</v>
      </c>
      <c r="H267" s="5" t="s">
        <v>25</v>
      </c>
      <c r="I267" s="5" t="s">
        <v>78</v>
      </c>
      <c r="J267" s="5" t="s">
        <v>79</v>
      </c>
      <c r="K267" s="5" t="s">
        <v>37</v>
      </c>
      <c r="L267" s="5" t="s">
        <v>21</v>
      </c>
      <c r="M267" s="7">
        <v>1954.44</v>
      </c>
      <c r="N267" s="5">
        <v>3</v>
      </c>
      <c r="O267" s="5">
        <v>0</v>
      </c>
      <c r="P267" s="8">
        <v>781.74</v>
      </c>
      <c r="Q267" s="5" t="s">
        <v>65</v>
      </c>
      <c r="R267">
        <f t="shared" si="14"/>
        <v>6</v>
      </c>
    </row>
    <row r="268" spans="1:18" ht="15.5" x14ac:dyDescent="0.35">
      <c r="A268" s="5">
        <v>207</v>
      </c>
      <c r="B268" s="5">
        <f t="shared" si="13"/>
        <v>2014</v>
      </c>
      <c r="C268" s="5">
        <f t="shared" si="12"/>
        <v>6</v>
      </c>
      <c r="D268" s="5" t="s">
        <v>225</v>
      </c>
      <c r="E268" s="6">
        <v>41817</v>
      </c>
      <c r="F268" s="6">
        <v>41817</v>
      </c>
      <c r="G268" s="5" t="s">
        <v>39</v>
      </c>
      <c r="H268" s="5" t="s">
        <v>25</v>
      </c>
      <c r="I268" s="5" t="s">
        <v>18</v>
      </c>
      <c r="J268" s="5" t="s">
        <v>48</v>
      </c>
      <c r="K268" s="5" t="s">
        <v>20</v>
      </c>
      <c r="L268" s="5" t="s">
        <v>49</v>
      </c>
      <c r="M268" s="7">
        <v>231.72</v>
      </c>
      <c r="N268" s="5">
        <v>2</v>
      </c>
      <c r="O268" s="5">
        <v>0</v>
      </c>
      <c r="P268" s="8">
        <v>11.585999999999984</v>
      </c>
      <c r="Q268" s="5" t="s">
        <v>30</v>
      </c>
      <c r="R268">
        <f t="shared" si="14"/>
        <v>0</v>
      </c>
    </row>
    <row r="269" spans="1:18" ht="15.5" x14ac:dyDescent="0.35">
      <c r="A269" s="5">
        <v>240</v>
      </c>
      <c r="B269" s="5">
        <f t="shared" si="13"/>
        <v>2014</v>
      </c>
      <c r="C269" s="5">
        <f t="shared" si="12"/>
        <v>6</v>
      </c>
      <c r="D269" s="5" t="s">
        <v>225</v>
      </c>
      <c r="E269" s="6">
        <v>41817</v>
      </c>
      <c r="F269" s="6">
        <v>41817</v>
      </c>
      <c r="G269" s="5" t="s">
        <v>39</v>
      </c>
      <c r="H269" s="5" t="s">
        <v>25</v>
      </c>
      <c r="I269" s="5" t="s">
        <v>18</v>
      </c>
      <c r="J269" s="5" t="s">
        <v>48</v>
      </c>
      <c r="K269" s="5" t="s">
        <v>20</v>
      </c>
      <c r="L269" s="5" t="s">
        <v>49</v>
      </c>
      <c r="M269" s="7">
        <v>17.899999999999999</v>
      </c>
      <c r="N269" s="5">
        <v>5</v>
      </c>
      <c r="O269" s="5">
        <v>0</v>
      </c>
      <c r="P269" s="8">
        <v>8.9499999999999993</v>
      </c>
      <c r="Q269" s="5" t="s">
        <v>30</v>
      </c>
      <c r="R269">
        <f t="shared" si="14"/>
        <v>0</v>
      </c>
    </row>
    <row r="270" spans="1:18" ht="15.5" x14ac:dyDescent="0.35">
      <c r="A270" s="5">
        <v>241</v>
      </c>
      <c r="B270" s="5">
        <f t="shared" si="13"/>
        <v>2014</v>
      </c>
      <c r="C270" s="5">
        <f t="shared" si="12"/>
        <v>6</v>
      </c>
      <c r="D270" s="5" t="s">
        <v>225</v>
      </c>
      <c r="E270" s="6">
        <v>41817</v>
      </c>
      <c r="F270" s="6">
        <v>41817</v>
      </c>
      <c r="G270" s="5" t="s">
        <v>39</v>
      </c>
      <c r="H270" s="5" t="s">
        <v>25</v>
      </c>
      <c r="I270" s="5" t="s">
        <v>18</v>
      </c>
      <c r="J270" s="5" t="s">
        <v>48</v>
      </c>
      <c r="K270" s="5" t="s">
        <v>20</v>
      </c>
      <c r="L270" s="5" t="s">
        <v>49</v>
      </c>
      <c r="M270" s="7">
        <v>12.48</v>
      </c>
      <c r="N270" s="5">
        <v>2</v>
      </c>
      <c r="O270" s="5">
        <v>0</v>
      </c>
      <c r="P270" s="8">
        <v>5.6159999999999997</v>
      </c>
      <c r="Q270" s="5" t="s">
        <v>30</v>
      </c>
      <c r="R270">
        <f t="shared" si="14"/>
        <v>0</v>
      </c>
    </row>
    <row r="271" spans="1:18" ht="15.5" x14ac:dyDescent="0.35">
      <c r="A271" s="5">
        <v>764</v>
      </c>
      <c r="B271" s="5">
        <f t="shared" si="13"/>
        <v>2014</v>
      </c>
      <c r="C271" s="5">
        <f t="shared" si="12"/>
        <v>6</v>
      </c>
      <c r="D271" s="5" t="s">
        <v>559</v>
      </c>
      <c r="E271" s="6">
        <v>41817</v>
      </c>
      <c r="F271" s="6">
        <v>41817</v>
      </c>
      <c r="G271" s="5" t="s">
        <v>39</v>
      </c>
      <c r="H271" s="5" t="s">
        <v>17</v>
      </c>
      <c r="I271" s="5" t="s">
        <v>128</v>
      </c>
      <c r="J271" s="5" t="s">
        <v>68</v>
      </c>
      <c r="K271" s="5" t="s">
        <v>37</v>
      </c>
      <c r="L271" s="5" t="s">
        <v>29</v>
      </c>
      <c r="M271" s="7">
        <v>2476.08</v>
      </c>
      <c r="N271" s="5">
        <v>6</v>
      </c>
      <c r="O271" s="5">
        <v>0</v>
      </c>
      <c r="P271" s="8">
        <v>1015.0200000000001</v>
      </c>
      <c r="Q271" s="5" t="s">
        <v>22</v>
      </c>
      <c r="R271">
        <f t="shared" si="14"/>
        <v>0</v>
      </c>
    </row>
    <row r="272" spans="1:18" ht="15.5" x14ac:dyDescent="0.35">
      <c r="A272" s="5">
        <v>192</v>
      </c>
      <c r="B272" s="5">
        <f t="shared" si="13"/>
        <v>2014</v>
      </c>
      <c r="C272" s="5">
        <f t="shared" si="12"/>
        <v>6</v>
      </c>
      <c r="D272" s="5" t="s">
        <v>15</v>
      </c>
      <c r="E272" s="6">
        <v>41815</v>
      </c>
      <c r="F272" s="6">
        <v>41819</v>
      </c>
      <c r="G272" s="5" t="s">
        <v>47</v>
      </c>
      <c r="H272" s="5" t="s">
        <v>17</v>
      </c>
      <c r="I272" s="5" t="s">
        <v>26</v>
      </c>
      <c r="J272" s="5" t="s">
        <v>27</v>
      </c>
      <c r="K272" s="5" t="s">
        <v>28</v>
      </c>
      <c r="L272" s="5" t="s">
        <v>29</v>
      </c>
      <c r="M272" s="7">
        <v>2046.1949999999997</v>
      </c>
      <c r="N272" s="5">
        <v>5</v>
      </c>
      <c r="O272" s="5">
        <v>0.1</v>
      </c>
      <c r="P272" s="8">
        <v>591.04500000000007</v>
      </c>
      <c r="Q272" s="5" t="s">
        <v>22</v>
      </c>
      <c r="R272">
        <f t="shared" si="14"/>
        <v>4</v>
      </c>
    </row>
    <row r="273" spans="1:18" ht="15.5" x14ac:dyDescent="0.35">
      <c r="A273" s="5">
        <v>773</v>
      </c>
      <c r="B273" s="5">
        <f t="shared" si="13"/>
        <v>2014</v>
      </c>
      <c r="C273" s="5">
        <f t="shared" si="12"/>
        <v>6</v>
      </c>
      <c r="D273" s="5" t="s">
        <v>364</v>
      </c>
      <c r="E273" s="6">
        <v>41815</v>
      </c>
      <c r="F273" s="6">
        <v>41819</v>
      </c>
      <c r="G273" s="5" t="s">
        <v>47</v>
      </c>
      <c r="H273" s="5" t="s">
        <v>17</v>
      </c>
      <c r="I273" s="5" t="s">
        <v>26</v>
      </c>
      <c r="J273" s="5" t="s">
        <v>27</v>
      </c>
      <c r="K273" s="5" t="s">
        <v>28</v>
      </c>
      <c r="L273" s="5" t="s">
        <v>21</v>
      </c>
      <c r="M273" s="7">
        <v>1720.1160000000002</v>
      </c>
      <c r="N273" s="5">
        <v>6</v>
      </c>
      <c r="O273" s="5">
        <v>0.1</v>
      </c>
      <c r="P273" s="8">
        <v>382.17600000000004</v>
      </c>
      <c r="Q273" s="5" t="s">
        <v>22</v>
      </c>
      <c r="R273">
        <f t="shared" si="14"/>
        <v>4</v>
      </c>
    </row>
    <row r="274" spans="1:18" ht="15.5" x14ac:dyDescent="0.35">
      <c r="A274" s="5">
        <v>796</v>
      </c>
      <c r="B274" s="5">
        <f t="shared" si="13"/>
        <v>2014</v>
      </c>
      <c r="C274" s="5">
        <f t="shared" si="12"/>
        <v>6</v>
      </c>
      <c r="D274" s="5" t="s">
        <v>551</v>
      </c>
      <c r="E274" s="6">
        <v>41814</v>
      </c>
      <c r="F274" s="6">
        <v>41821</v>
      </c>
      <c r="G274" s="5" t="s">
        <v>47</v>
      </c>
      <c r="H274" s="5" t="s">
        <v>25</v>
      </c>
      <c r="I274" s="5" t="s">
        <v>419</v>
      </c>
      <c r="J274" s="5" t="s">
        <v>36</v>
      </c>
      <c r="K274" s="5" t="s">
        <v>37</v>
      </c>
      <c r="L274" s="5" t="s">
        <v>21</v>
      </c>
      <c r="M274" s="7">
        <v>3421.71</v>
      </c>
      <c r="N274" s="5">
        <v>9</v>
      </c>
      <c r="O274" s="5">
        <v>0</v>
      </c>
      <c r="P274" s="8">
        <v>1060.56</v>
      </c>
      <c r="Q274" s="5" t="s">
        <v>32</v>
      </c>
      <c r="R274">
        <f t="shared" si="14"/>
        <v>7</v>
      </c>
    </row>
    <row r="275" spans="1:18" ht="15.5" x14ac:dyDescent="0.35">
      <c r="A275" s="5">
        <v>291</v>
      </c>
      <c r="B275" s="5">
        <f t="shared" si="13"/>
        <v>2014</v>
      </c>
      <c r="C275" s="5">
        <f t="shared" si="12"/>
        <v>6</v>
      </c>
      <c r="D275" s="5" t="s">
        <v>300</v>
      </c>
      <c r="E275" s="6">
        <v>41812</v>
      </c>
      <c r="F275" s="6">
        <v>41817</v>
      </c>
      <c r="G275" s="5" t="s">
        <v>47</v>
      </c>
      <c r="H275" s="5" t="s">
        <v>17</v>
      </c>
      <c r="I275" s="5" t="s">
        <v>18</v>
      </c>
      <c r="J275" s="5" t="s">
        <v>89</v>
      </c>
      <c r="K275" s="5" t="s">
        <v>20</v>
      </c>
      <c r="L275" s="5" t="s">
        <v>29</v>
      </c>
      <c r="M275" s="7">
        <v>353.56799999999998</v>
      </c>
      <c r="N275" s="5">
        <v>2</v>
      </c>
      <c r="O275" s="5">
        <v>0.2</v>
      </c>
      <c r="P275" s="8">
        <v>-44.196000000000026</v>
      </c>
      <c r="Q275" s="5" t="s">
        <v>22</v>
      </c>
      <c r="R275">
        <f t="shared" si="14"/>
        <v>5</v>
      </c>
    </row>
    <row r="276" spans="1:18" ht="15.5" x14ac:dyDescent="0.35">
      <c r="A276" s="5">
        <v>308</v>
      </c>
      <c r="B276" s="5">
        <f t="shared" si="13"/>
        <v>2014</v>
      </c>
      <c r="C276" s="5">
        <f t="shared" si="12"/>
        <v>6</v>
      </c>
      <c r="D276" s="5" t="s">
        <v>300</v>
      </c>
      <c r="E276" s="6">
        <v>41812</v>
      </c>
      <c r="F276" s="6">
        <v>41817</v>
      </c>
      <c r="G276" s="5" t="s">
        <v>47</v>
      </c>
      <c r="H276" s="5" t="s">
        <v>17</v>
      </c>
      <c r="I276" s="5" t="s">
        <v>18</v>
      </c>
      <c r="J276" s="5" t="s">
        <v>89</v>
      </c>
      <c r="K276" s="5" t="s">
        <v>20</v>
      </c>
      <c r="L276" s="5" t="s">
        <v>49</v>
      </c>
      <c r="M276" s="7">
        <v>186.14400000000001</v>
      </c>
      <c r="N276" s="5">
        <v>6</v>
      </c>
      <c r="O276" s="5">
        <v>0.2</v>
      </c>
      <c r="P276" s="8">
        <v>60.496799999999993</v>
      </c>
      <c r="Q276" s="5" t="s">
        <v>22</v>
      </c>
      <c r="R276">
        <f t="shared" si="14"/>
        <v>5</v>
      </c>
    </row>
    <row r="277" spans="1:18" ht="15.5" x14ac:dyDescent="0.35">
      <c r="A277" s="5">
        <v>344</v>
      </c>
      <c r="B277" s="5">
        <f t="shared" si="13"/>
        <v>2014</v>
      </c>
      <c r="C277" s="5">
        <f t="shared" si="12"/>
        <v>6</v>
      </c>
      <c r="D277" s="5" t="s">
        <v>300</v>
      </c>
      <c r="E277" s="6">
        <v>41812</v>
      </c>
      <c r="F277" s="6">
        <v>41817</v>
      </c>
      <c r="G277" s="5" t="s">
        <v>47</v>
      </c>
      <c r="H277" s="5" t="s">
        <v>17</v>
      </c>
      <c r="I277" s="5" t="s">
        <v>18</v>
      </c>
      <c r="J277" s="5" t="s">
        <v>89</v>
      </c>
      <c r="K277" s="5" t="s">
        <v>20</v>
      </c>
      <c r="L277" s="5" t="s">
        <v>49</v>
      </c>
      <c r="M277" s="7">
        <v>36.56</v>
      </c>
      <c r="N277" s="5">
        <v>5</v>
      </c>
      <c r="O277" s="5">
        <v>0.2</v>
      </c>
      <c r="P277" s="8">
        <v>12.795999999999999</v>
      </c>
      <c r="Q277" s="5" t="s">
        <v>22</v>
      </c>
      <c r="R277">
        <f t="shared" si="14"/>
        <v>5</v>
      </c>
    </row>
    <row r="278" spans="1:18" ht="15.5" x14ac:dyDescent="0.35">
      <c r="A278" s="5">
        <v>450</v>
      </c>
      <c r="B278" s="5">
        <f t="shared" si="13"/>
        <v>2014</v>
      </c>
      <c r="C278" s="5">
        <f t="shared" si="12"/>
        <v>6</v>
      </c>
      <c r="D278" s="5" t="s">
        <v>405</v>
      </c>
      <c r="E278" s="6">
        <v>41810</v>
      </c>
      <c r="F278" s="6">
        <v>41812</v>
      </c>
      <c r="G278" s="5" t="s">
        <v>24</v>
      </c>
      <c r="H278" s="5" t="s">
        <v>17</v>
      </c>
      <c r="I278" s="5" t="s">
        <v>61</v>
      </c>
      <c r="J278" s="5" t="s">
        <v>62</v>
      </c>
      <c r="K278" s="5" t="s">
        <v>28</v>
      </c>
      <c r="L278" s="5" t="s">
        <v>21</v>
      </c>
      <c r="M278" s="7">
        <v>1063.44</v>
      </c>
      <c r="N278" s="5">
        <v>7</v>
      </c>
      <c r="O278" s="5">
        <v>0</v>
      </c>
      <c r="P278" s="8">
        <v>361.41</v>
      </c>
      <c r="Q278" s="5" t="s">
        <v>30</v>
      </c>
      <c r="R278">
        <f t="shared" si="14"/>
        <v>2</v>
      </c>
    </row>
    <row r="279" spans="1:18" ht="15.5" x14ac:dyDescent="0.35">
      <c r="A279" s="5">
        <v>577</v>
      </c>
      <c r="B279" s="5">
        <f t="shared" si="13"/>
        <v>2014</v>
      </c>
      <c r="C279" s="5">
        <f t="shared" si="12"/>
        <v>6</v>
      </c>
      <c r="D279" s="5" t="s">
        <v>442</v>
      </c>
      <c r="E279" s="6">
        <v>41810</v>
      </c>
      <c r="F279" s="6">
        <v>41814</v>
      </c>
      <c r="G279" s="5" t="s">
        <v>47</v>
      </c>
      <c r="H279" s="5" t="s">
        <v>25</v>
      </c>
      <c r="I279" s="5" t="s">
        <v>132</v>
      </c>
      <c r="J279" s="5" t="s">
        <v>75</v>
      </c>
      <c r="K279" s="5" t="s">
        <v>37</v>
      </c>
      <c r="L279" s="5" t="s">
        <v>49</v>
      </c>
      <c r="M279" s="7">
        <v>3955.14</v>
      </c>
      <c r="N279" s="5">
        <v>14</v>
      </c>
      <c r="O279" s="5">
        <v>0</v>
      </c>
      <c r="P279" s="8">
        <v>1383.9</v>
      </c>
      <c r="Q279" s="5" t="s">
        <v>22</v>
      </c>
      <c r="R279">
        <f t="shared" si="14"/>
        <v>4</v>
      </c>
    </row>
    <row r="280" spans="1:18" ht="15.5" x14ac:dyDescent="0.35">
      <c r="A280" s="5">
        <v>460</v>
      </c>
      <c r="B280" s="5">
        <f t="shared" si="13"/>
        <v>2014</v>
      </c>
      <c r="C280" s="5">
        <f t="shared" si="12"/>
        <v>6</v>
      </c>
      <c r="D280" s="5" t="s">
        <v>414</v>
      </c>
      <c r="E280" s="6">
        <v>41808</v>
      </c>
      <c r="F280" s="6">
        <v>41814</v>
      </c>
      <c r="G280" s="5" t="s">
        <v>47</v>
      </c>
      <c r="H280" s="5" t="s">
        <v>17</v>
      </c>
      <c r="I280" s="5" t="s">
        <v>183</v>
      </c>
      <c r="J280" s="5" t="s">
        <v>103</v>
      </c>
      <c r="K280" s="5" t="s">
        <v>28</v>
      </c>
      <c r="L280" s="5" t="s">
        <v>21</v>
      </c>
      <c r="M280" s="7">
        <v>3712.5900000000011</v>
      </c>
      <c r="N280" s="5">
        <v>7</v>
      </c>
      <c r="O280" s="5">
        <v>0.17</v>
      </c>
      <c r="P280" s="8">
        <v>849.87</v>
      </c>
      <c r="Q280" s="5" t="s">
        <v>32</v>
      </c>
      <c r="R280">
        <f t="shared" si="14"/>
        <v>6</v>
      </c>
    </row>
    <row r="281" spans="1:18" ht="15.5" x14ac:dyDescent="0.35">
      <c r="A281" s="5">
        <v>385</v>
      </c>
      <c r="B281" s="5">
        <f t="shared" si="13"/>
        <v>2014</v>
      </c>
      <c r="C281" s="5">
        <f t="shared" si="12"/>
        <v>6</v>
      </c>
      <c r="D281" s="5" t="s">
        <v>364</v>
      </c>
      <c r="E281" s="6">
        <v>41807</v>
      </c>
      <c r="F281" s="6">
        <v>41808</v>
      </c>
      <c r="G281" s="5" t="s">
        <v>16</v>
      </c>
      <c r="H281" s="5" t="s">
        <v>17</v>
      </c>
      <c r="I281" s="5" t="s">
        <v>115</v>
      </c>
      <c r="J281" s="5" t="s">
        <v>52</v>
      </c>
      <c r="K281" s="5" t="s">
        <v>28</v>
      </c>
      <c r="L281" s="5" t="s">
        <v>49</v>
      </c>
      <c r="M281" s="7">
        <v>2962.6800000000003</v>
      </c>
      <c r="N281" s="5">
        <v>14</v>
      </c>
      <c r="O281" s="5">
        <v>0</v>
      </c>
      <c r="P281" s="8">
        <v>207.06</v>
      </c>
      <c r="Q281" s="5" t="s">
        <v>32</v>
      </c>
      <c r="R281">
        <f t="shared" si="14"/>
        <v>1</v>
      </c>
    </row>
    <row r="282" spans="1:18" ht="15.5" x14ac:dyDescent="0.35">
      <c r="A282" s="5">
        <v>437</v>
      </c>
      <c r="B282" s="5">
        <f t="shared" si="13"/>
        <v>2014</v>
      </c>
      <c r="C282" s="5">
        <f t="shared" si="12"/>
        <v>6</v>
      </c>
      <c r="D282" s="5" t="s">
        <v>352</v>
      </c>
      <c r="E282" s="6">
        <v>41807</v>
      </c>
      <c r="F282" s="6">
        <v>41809</v>
      </c>
      <c r="G282" s="5" t="s">
        <v>16</v>
      </c>
      <c r="H282" s="5" t="s">
        <v>17</v>
      </c>
      <c r="I282" s="5" t="s">
        <v>64</v>
      </c>
      <c r="J282" s="5" t="s">
        <v>36</v>
      </c>
      <c r="K282" s="5" t="s">
        <v>37</v>
      </c>
      <c r="L282" s="5" t="s">
        <v>21</v>
      </c>
      <c r="M282" s="7">
        <v>1244.0999999999999</v>
      </c>
      <c r="N282" s="5">
        <v>5</v>
      </c>
      <c r="O282" s="5">
        <v>0</v>
      </c>
      <c r="P282" s="8">
        <v>447.75000000000006</v>
      </c>
      <c r="Q282" s="5" t="s">
        <v>22</v>
      </c>
      <c r="R282">
        <f t="shared" si="14"/>
        <v>2</v>
      </c>
    </row>
    <row r="283" spans="1:18" ht="15.5" x14ac:dyDescent="0.35">
      <c r="A283" s="5">
        <v>688</v>
      </c>
      <c r="B283" s="5">
        <f t="shared" si="13"/>
        <v>2014</v>
      </c>
      <c r="C283" s="5">
        <f t="shared" si="12"/>
        <v>6</v>
      </c>
      <c r="D283" s="5" t="s">
        <v>352</v>
      </c>
      <c r="E283" s="6">
        <v>41807</v>
      </c>
      <c r="F283" s="6">
        <v>41809</v>
      </c>
      <c r="G283" s="5" t="s">
        <v>16</v>
      </c>
      <c r="H283" s="5" t="s">
        <v>17</v>
      </c>
      <c r="I283" s="5" t="s">
        <v>64</v>
      </c>
      <c r="J283" s="5" t="s">
        <v>36</v>
      </c>
      <c r="K283" s="5" t="s">
        <v>37</v>
      </c>
      <c r="L283" s="5" t="s">
        <v>29</v>
      </c>
      <c r="M283" s="7">
        <v>1242.54</v>
      </c>
      <c r="N283" s="5">
        <v>3</v>
      </c>
      <c r="O283" s="5">
        <v>0.1</v>
      </c>
      <c r="P283" s="8">
        <v>345.15</v>
      </c>
      <c r="Q283" s="5" t="s">
        <v>22</v>
      </c>
      <c r="R283">
        <f t="shared" si="14"/>
        <v>2</v>
      </c>
    </row>
    <row r="284" spans="1:18" ht="15.5" x14ac:dyDescent="0.35">
      <c r="A284" s="5">
        <v>663</v>
      </c>
      <c r="B284" s="5">
        <f t="shared" si="13"/>
        <v>2014</v>
      </c>
      <c r="C284" s="5">
        <f t="shared" si="12"/>
        <v>6</v>
      </c>
      <c r="D284" s="5" t="s">
        <v>319</v>
      </c>
      <c r="E284" s="6">
        <v>41804</v>
      </c>
      <c r="F284" s="6">
        <v>41806</v>
      </c>
      <c r="G284" s="5" t="s">
        <v>16</v>
      </c>
      <c r="H284" s="5" t="s">
        <v>25</v>
      </c>
      <c r="I284" s="5" t="s">
        <v>67</v>
      </c>
      <c r="J284" s="5" t="s">
        <v>68</v>
      </c>
      <c r="K284" s="5" t="s">
        <v>37</v>
      </c>
      <c r="L284" s="5" t="s">
        <v>21</v>
      </c>
      <c r="M284" s="7">
        <v>1552.5</v>
      </c>
      <c r="N284" s="5">
        <v>6</v>
      </c>
      <c r="O284" s="5">
        <v>0</v>
      </c>
      <c r="P284" s="8">
        <v>62.100000000000009</v>
      </c>
      <c r="Q284" s="5" t="s">
        <v>32</v>
      </c>
      <c r="R284">
        <f t="shared" si="14"/>
        <v>2</v>
      </c>
    </row>
    <row r="285" spans="1:18" ht="15.5" x14ac:dyDescent="0.35">
      <c r="A285" s="5">
        <v>326</v>
      </c>
      <c r="B285" s="5">
        <f t="shared" si="13"/>
        <v>2014</v>
      </c>
      <c r="C285" s="5">
        <f t="shared" si="12"/>
        <v>6</v>
      </c>
      <c r="D285" s="5" t="s">
        <v>145</v>
      </c>
      <c r="E285" s="6">
        <v>41803</v>
      </c>
      <c r="F285" s="6">
        <v>41803</v>
      </c>
      <c r="G285" s="5" t="s">
        <v>39</v>
      </c>
      <c r="H285" s="5" t="s">
        <v>17</v>
      </c>
      <c r="I285" s="5" t="s">
        <v>102</v>
      </c>
      <c r="J285" s="5" t="s">
        <v>103</v>
      </c>
      <c r="K285" s="5" t="s">
        <v>28</v>
      </c>
      <c r="L285" s="5" t="s">
        <v>21</v>
      </c>
      <c r="M285" s="7">
        <v>1479.3137999999997</v>
      </c>
      <c r="N285" s="5">
        <v>6</v>
      </c>
      <c r="O285" s="5">
        <v>7.0000000000000007E-2</v>
      </c>
      <c r="P285" s="8">
        <v>-63.646199999999986</v>
      </c>
      <c r="Q285" s="5" t="s">
        <v>22</v>
      </c>
      <c r="R285">
        <f t="shared" si="14"/>
        <v>0</v>
      </c>
    </row>
    <row r="286" spans="1:18" ht="15.5" x14ac:dyDescent="0.35">
      <c r="A286" s="5">
        <v>314</v>
      </c>
      <c r="B286" s="5">
        <f t="shared" si="13"/>
        <v>2014</v>
      </c>
      <c r="C286" s="5">
        <f t="shared" si="12"/>
        <v>6</v>
      </c>
      <c r="D286" s="5" t="s">
        <v>320</v>
      </c>
      <c r="E286" s="6">
        <v>41802</v>
      </c>
      <c r="F286" s="6">
        <v>41807</v>
      </c>
      <c r="G286" s="5" t="s">
        <v>47</v>
      </c>
      <c r="H286" s="5" t="s">
        <v>17</v>
      </c>
      <c r="I286" s="5" t="s">
        <v>91</v>
      </c>
      <c r="J286" s="5" t="s">
        <v>52</v>
      </c>
      <c r="K286" s="5" t="s">
        <v>28</v>
      </c>
      <c r="L286" s="5" t="s">
        <v>21</v>
      </c>
      <c r="M286" s="7">
        <v>5751.5400000000009</v>
      </c>
      <c r="N286" s="5">
        <v>9</v>
      </c>
      <c r="O286" s="5">
        <v>0</v>
      </c>
      <c r="P286" s="8">
        <v>2817.9900000000002</v>
      </c>
      <c r="Q286" s="5" t="s">
        <v>32</v>
      </c>
      <c r="R286">
        <f t="shared" si="14"/>
        <v>5</v>
      </c>
    </row>
    <row r="287" spans="1:18" ht="15.5" x14ac:dyDescent="0.35">
      <c r="A287" s="5">
        <v>168</v>
      </c>
      <c r="B287" s="5">
        <f t="shared" si="13"/>
        <v>2014</v>
      </c>
      <c r="C287" s="5">
        <f t="shared" si="12"/>
        <v>6</v>
      </c>
      <c r="D287" s="5" t="s">
        <v>204</v>
      </c>
      <c r="E287" s="6">
        <v>41801</v>
      </c>
      <c r="F287" s="6">
        <v>41805</v>
      </c>
      <c r="G287" s="5" t="s">
        <v>47</v>
      </c>
      <c r="H287" s="5" t="s">
        <v>34</v>
      </c>
      <c r="I287" s="5" t="s">
        <v>102</v>
      </c>
      <c r="J287" s="5" t="s">
        <v>103</v>
      </c>
      <c r="K287" s="5" t="s">
        <v>28</v>
      </c>
      <c r="L287" s="5" t="s">
        <v>29</v>
      </c>
      <c r="M287" s="7">
        <v>3126.4001999999991</v>
      </c>
      <c r="N287" s="5">
        <v>9</v>
      </c>
      <c r="O287" s="5">
        <v>0.27</v>
      </c>
      <c r="P287" s="8">
        <v>-128.71979999999962</v>
      </c>
      <c r="Q287" s="5" t="s">
        <v>22</v>
      </c>
      <c r="R287">
        <f t="shared" si="14"/>
        <v>4</v>
      </c>
    </row>
    <row r="288" spans="1:18" ht="15.5" x14ac:dyDescent="0.35">
      <c r="A288" s="5">
        <v>201</v>
      </c>
      <c r="B288" s="5">
        <f t="shared" si="13"/>
        <v>2014</v>
      </c>
      <c r="C288" s="5">
        <f t="shared" si="12"/>
        <v>6</v>
      </c>
      <c r="D288" s="5" t="s">
        <v>230</v>
      </c>
      <c r="E288" s="6">
        <v>41800</v>
      </c>
      <c r="F288" s="6">
        <v>41800</v>
      </c>
      <c r="G288" s="5" t="s">
        <v>39</v>
      </c>
      <c r="H288" s="5" t="s">
        <v>34</v>
      </c>
      <c r="I288" s="5" t="s">
        <v>61</v>
      </c>
      <c r="J288" s="5" t="s">
        <v>62</v>
      </c>
      <c r="K288" s="5" t="s">
        <v>28</v>
      </c>
      <c r="L288" s="5" t="s">
        <v>21</v>
      </c>
      <c r="M288" s="7">
        <v>957.59999999999991</v>
      </c>
      <c r="N288" s="5">
        <v>4</v>
      </c>
      <c r="O288" s="5">
        <v>0</v>
      </c>
      <c r="P288" s="8">
        <v>0</v>
      </c>
      <c r="Q288" s="5" t="s">
        <v>30</v>
      </c>
      <c r="R288">
        <f t="shared" si="14"/>
        <v>0</v>
      </c>
    </row>
    <row r="289" spans="1:18" ht="15.5" x14ac:dyDescent="0.35">
      <c r="A289" s="5">
        <v>229</v>
      </c>
      <c r="B289" s="5">
        <f t="shared" si="13"/>
        <v>2014</v>
      </c>
      <c r="C289" s="5">
        <f t="shared" si="12"/>
        <v>6</v>
      </c>
      <c r="D289" s="5" t="s">
        <v>230</v>
      </c>
      <c r="E289" s="6">
        <v>41800</v>
      </c>
      <c r="F289" s="6">
        <v>41800</v>
      </c>
      <c r="G289" s="5" t="s">
        <v>39</v>
      </c>
      <c r="H289" s="5" t="s">
        <v>34</v>
      </c>
      <c r="I289" s="5" t="s">
        <v>61</v>
      </c>
      <c r="J289" s="5" t="s">
        <v>62</v>
      </c>
      <c r="K289" s="5" t="s">
        <v>28</v>
      </c>
      <c r="L289" s="5" t="s">
        <v>29</v>
      </c>
      <c r="M289" s="7">
        <v>1381.3199999999997</v>
      </c>
      <c r="N289" s="5">
        <v>3</v>
      </c>
      <c r="O289" s="5">
        <v>0</v>
      </c>
      <c r="P289" s="8">
        <v>593.90999999999985</v>
      </c>
      <c r="Q289" s="5" t="s">
        <v>30</v>
      </c>
      <c r="R289">
        <f t="shared" si="14"/>
        <v>0</v>
      </c>
    </row>
    <row r="290" spans="1:18" ht="15.5" x14ac:dyDescent="0.35">
      <c r="A290" s="5">
        <v>513</v>
      </c>
      <c r="B290" s="5">
        <f t="shared" si="13"/>
        <v>2014</v>
      </c>
      <c r="C290" s="5">
        <f t="shared" si="12"/>
        <v>6</v>
      </c>
      <c r="D290" s="5" t="s">
        <v>446</v>
      </c>
      <c r="E290" s="6">
        <v>41800</v>
      </c>
      <c r="F290" s="6">
        <v>41804</v>
      </c>
      <c r="G290" s="5" t="s">
        <v>47</v>
      </c>
      <c r="H290" s="5" t="s">
        <v>25</v>
      </c>
      <c r="I290" s="5" t="s">
        <v>447</v>
      </c>
      <c r="J290" s="5" t="s">
        <v>68</v>
      </c>
      <c r="K290" s="5" t="s">
        <v>37</v>
      </c>
      <c r="L290" s="5" t="s">
        <v>49</v>
      </c>
      <c r="M290" s="7">
        <v>3399.66</v>
      </c>
      <c r="N290" s="5">
        <v>12</v>
      </c>
      <c r="O290" s="5">
        <v>0.5</v>
      </c>
      <c r="P290" s="8">
        <v>-3059.8199999999997</v>
      </c>
      <c r="Q290" s="5" t="s">
        <v>32</v>
      </c>
      <c r="R290">
        <f t="shared" si="14"/>
        <v>4</v>
      </c>
    </row>
    <row r="291" spans="1:18" ht="15.5" x14ac:dyDescent="0.35">
      <c r="A291" s="5">
        <v>473</v>
      </c>
      <c r="B291" s="5">
        <f t="shared" si="13"/>
        <v>2014</v>
      </c>
      <c r="C291" s="5">
        <f t="shared" si="12"/>
        <v>6</v>
      </c>
      <c r="D291" s="5" t="s">
        <v>415</v>
      </c>
      <c r="E291" s="6">
        <v>41798</v>
      </c>
      <c r="F291" s="6">
        <v>41798</v>
      </c>
      <c r="G291" s="5" t="s">
        <v>39</v>
      </c>
      <c r="H291" s="5" t="s">
        <v>34</v>
      </c>
      <c r="I291" s="5" t="s">
        <v>243</v>
      </c>
      <c r="J291" s="5" t="s">
        <v>62</v>
      </c>
      <c r="K291" s="5" t="s">
        <v>28</v>
      </c>
      <c r="L291" s="5" t="s">
        <v>29</v>
      </c>
      <c r="M291" s="7">
        <v>951.7199999999998</v>
      </c>
      <c r="N291" s="5">
        <v>2</v>
      </c>
      <c r="O291" s="5">
        <v>0</v>
      </c>
      <c r="P291" s="8">
        <v>228.36</v>
      </c>
      <c r="Q291" s="5" t="s">
        <v>22</v>
      </c>
      <c r="R291">
        <f t="shared" si="14"/>
        <v>0</v>
      </c>
    </row>
    <row r="292" spans="1:18" ht="15.5" x14ac:dyDescent="0.35">
      <c r="A292" s="5">
        <v>71</v>
      </c>
      <c r="B292" s="5">
        <f t="shared" si="13"/>
        <v>2014</v>
      </c>
      <c r="C292" s="5">
        <f t="shared" si="12"/>
        <v>6</v>
      </c>
      <c r="D292" s="5" t="s">
        <v>133</v>
      </c>
      <c r="E292" s="6">
        <v>41797</v>
      </c>
      <c r="F292" s="6">
        <v>41799</v>
      </c>
      <c r="G292" s="5" t="s">
        <v>16</v>
      </c>
      <c r="H292" s="5" t="s">
        <v>25</v>
      </c>
      <c r="I292" s="5" t="s">
        <v>61</v>
      </c>
      <c r="J292" s="5" t="s">
        <v>62</v>
      </c>
      <c r="K292" s="5" t="s">
        <v>28</v>
      </c>
      <c r="L292" s="5" t="s">
        <v>29</v>
      </c>
      <c r="M292" s="7">
        <v>3298.2599999999998</v>
      </c>
      <c r="N292" s="5">
        <v>7</v>
      </c>
      <c r="O292" s="5">
        <v>0</v>
      </c>
      <c r="P292" s="8">
        <v>1055.25</v>
      </c>
      <c r="Q292" s="5" t="s">
        <v>22</v>
      </c>
      <c r="R292">
        <f t="shared" si="14"/>
        <v>2</v>
      </c>
    </row>
    <row r="293" spans="1:18" ht="15.5" x14ac:dyDescent="0.35">
      <c r="A293" s="5">
        <v>15</v>
      </c>
      <c r="B293" s="5">
        <f t="shared" si="13"/>
        <v>2014</v>
      </c>
      <c r="C293" s="5">
        <f t="shared" si="12"/>
        <v>6</v>
      </c>
      <c r="D293" s="5" t="s">
        <v>60</v>
      </c>
      <c r="E293" s="6">
        <v>41796</v>
      </c>
      <c r="F293" s="6">
        <v>41798</v>
      </c>
      <c r="G293" s="5" t="s">
        <v>24</v>
      </c>
      <c r="H293" s="5" t="s">
        <v>17</v>
      </c>
      <c r="I293" s="5" t="s">
        <v>61</v>
      </c>
      <c r="J293" s="5" t="s">
        <v>62</v>
      </c>
      <c r="K293" s="5" t="s">
        <v>28</v>
      </c>
      <c r="L293" s="5" t="s">
        <v>49</v>
      </c>
      <c r="M293" s="7">
        <v>3701.5199999999995</v>
      </c>
      <c r="N293" s="5">
        <v>12</v>
      </c>
      <c r="O293" s="5">
        <v>0</v>
      </c>
      <c r="P293" s="8">
        <v>1036.08</v>
      </c>
      <c r="Q293" s="5" t="s">
        <v>30</v>
      </c>
      <c r="R293">
        <f t="shared" si="14"/>
        <v>2</v>
      </c>
    </row>
    <row r="294" spans="1:18" ht="15.5" x14ac:dyDescent="0.35">
      <c r="A294" s="5">
        <v>616</v>
      </c>
      <c r="B294" s="5">
        <f t="shared" si="13"/>
        <v>2014</v>
      </c>
      <c r="C294" s="5">
        <f t="shared" si="12"/>
        <v>6</v>
      </c>
      <c r="D294" s="5" t="s">
        <v>178</v>
      </c>
      <c r="E294" s="6">
        <v>41795</v>
      </c>
      <c r="F294" s="6">
        <v>41799</v>
      </c>
      <c r="G294" s="5" t="s">
        <v>47</v>
      </c>
      <c r="H294" s="5" t="s">
        <v>17</v>
      </c>
      <c r="I294" s="5" t="s">
        <v>61</v>
      </c>
      <c r="J294" s="5" t="s">
        <v>62</v>
      </c>
      <c r="K294" s="5" t="s">
        <v>28</v>
      </c>
      <c r="L294" s="5" t="s">
        <v>21</v>
      </c>
      <c r="M294" s="7">
        <v>3180.7500000000005</v>
      </c>
      <c r="N294" s="5">
        <v>5</v>
      </c>
      <c r="O294" s="5">
        <v>0</v>
      </c>
      <c r="P294" s="8">
        <v>1081.3500000000001</v>
      </c>
      <c r="Q294" s="5" t="s">
        <v>32</v>
      </c>
      <c r="R294">
        <f t="shared" si="14"/>
        <v>4</v>
      </c>
    </row>
    <row r="295" spans="1:18" ht="15.5" x14ac:dyDescent="0.35">
      <c r="A295" s="5">
        <v>776</v>
      </c>
      <c r="B295" s="5">
        <f t="shared" si="13"/>
        <v>2014</v>
      </c>
      <c r="C295" s="5">
        <f t="shared" si="12"/>
        <v>6</v>
      </c>
      <c r="D295" s="5" t="s">
        <v>565</v>
      </c>
      <c r="E295" s="6">
        <v>41795</v>
      </c>
      <c r="F295" s="6">
        <v>41799</v>
      </c>
      <c r="G295" s="5" t="s">
        <v>24</v>
      </c>
      <c r="H295" s="5" t="s">
        <v>34</v>
      </c>
      <c r="I295" s="5" t="s">
        <v>566</v>
      </c>
      <c r="J295" s="5" t="s">
        <v>82</v>
      </c>
      <c r="K295" s="5" t="s">
        <v>59</v>
      </c>
      <c r="L295" s="5" t="s">
        <v>49</v>
      </c>
      <c r="M295" s="7">
        <v>2180.2439999999997</v>
      </c>
      <c r="N295" s="5">
        <v>11</v>
      </c>
      <c r="O295" s="5">
        <v>0.4</v>
      </c>
      <c r="P295" s="8">
        <v>-690.53599999999983</v>
      </c>
      <c r="Q295" s="5" t="s">
        <v>32</v>
      </c>
      <c r="R295">
        <f t="shared" si="14"/>
        <v>4</v>
      </c>
    </row>
    <row r="296" spans="1:18" ht="15.5" x14ac:dyDescent="0.35">
      <c r="A296" s="5">
        <v>789</v>
      </c>
      <c r="B296" s="5">
        <f t="shared" si="13"/>
        <v>2014</v>
      </c>
      <c r="C296" s="5">
        <f t="shared" si="12"/>
        <v>6</v>
      </c>
      <c r="D296" s="5" t="s">
        <v>569</v>
      </c>
      <c r="E296" s="6">
        <v>41794</v>
      </c>
      <c r="F296" s="6">
        <v>41798</v>
      </c>
      <c r="G296" s="5" t="s">
        <v>47</v>
      </c>
      <c r="H296" s="5" t="s">
        <v>25</v>
      </c>
      <c r="I296" s="5" t="s">
        <v>537</v>
      </c>
      <c r="J296" s="5" t="s">
        <v>79</v>
      </c>
      <c r="K296" s="5" t="s">
        <v>37</v>
      </c>
      <c r="L296" s="5" t="s">
        <v>21</v>
      </c>
      <c r="M296" s="7">
        <v>1533.15</v>
      </c>
      <c r="N296" s="5">
        <v>5</v>
      </c>
      <c r="O296" s="5">
        <v>0</v>
      </c>
      <c r="P296" s="8">
        <v>505.79999999999995</v>
      </c>
      <c r="Q296" s="5" t="s">
        <v>22</v>
      </c>
      <c r="R296">
        <f t="shared" si="14"/>
        <v>4</v>
      </c>
    </row>
    <row r="297" spans="1:18" ht="15.5" x14ac:dyDescent="0.35">
      <c r="A297" s="5">
        <v>754</v>
      </c>
      <c r="B297" s="5">
        <f t="shared" si="13"/>
        <v>2014</v>
      </c>
      <c r="C297" s="5">
        <f t="shared" si="12"/>
        <v>6</v>
      </c>
      <c r="D297" s="5" t="s">
        <v>482</v>
      </c>
      <c r="E297" s="6">
        <v>41793</v>
      </c>
      <c r="F297" s="6">
        <v>41796</v>
      </c>
      <c r="G297" s="5" t="s">
        <v>24</v>
      </c>
      <c r="H297" s="5" t="s">
        <v>25</v>
      </c>
      <c r="I297" s="5" t="s">
        <v>67</v>
      </c>
      <c r="J297" s="5" t="s">
        <v>68</v>
      </c>
      <c r="K297" s="5" t="s">
        <v>37</v>
      </c>
      <c r="L297" s="5" t="s">
        <v>49</v>
      </c>
      <c r="M297" s="7">
        <v>2593.8000000000002</v>
      </c>
      <c r="N297" s="5">
        <v>5</v>
      </c>
      <c r="O297" s="5">
        <v>0</v>
      </c>
      <c r="P297" s="8">
        <v>1141.2</v>
      </c>
      <c r="Q297" s="5" t="s">
        <v>22</v>
      </c>
      <c r="R297">
        <f t="shared" si="14"/>
        <v>3</v>
      </c>
    </row>
    <row r="298" spans="1:18" ht="15.5" x14ac:dyDescent="0.35">
      <c r="A298" s="5">
        <v>590</v>
      </c>
      <c r="B298" s="5">
        <f t="shared" si="13"/>
        <v>2014</v>
      </c>
      <c r="C298" s="5">
        <f t="shared" si="12"/>
        <v>6</v>
      </c>
      <c r="D298" s="5" t="s">
        <v>483</v>
      </c>
      <c r="E298" s="6">
        <v>41791</v>
      </c>
      <c r="F298" s="6">
        <v>41797</v>
      </c>
      <c r="G298" s="5" t="s">
        <v>47</v>
      </c>
      <c r="H298" s="5" t="s">
        <v>17</v>
      </c>
      <c r="I298" s="5" t="s">
        <v>93</v>
      </c>
      <c r="J298" s="5" t="s">
        <v>94</v>
      </c>
      <c r="K298" s="5" t="s">
        <v>59</v>
      </c>
      <c r="L298" s="5" t="s">
        <v>21</v>
      </c>
      <c r="M298" s="7">
        <v>2375.2960000000007</v>
      </c>
      <c r="N298" s="5">
        <v>7</v>
      </c>
      <c r="O298" s="5">
        <v>0.2</v>
      </c>
      <c r="P298" s="8">
        <v>-207.84400000000019</v>
      </c>
      <c r="Q298" s="5" t="s">
        <v>65</v>
      </c>
      <c r="R298">
        <f t="shared" si="14"/>
        <v>6</v>
      </c>
    </row>
    <row r="299" spans="1:18" ht="15.5" x14ac:dyDescent="0.35">
      <c r="A299" s="5">
        <v>722</v>
      </c>
      <c r="B299" s="5">
        <f t="shared" si="13"/>
        <v>2013</v>
      </c>
      <c r="C299" s="5">
        <f t="shared" si="12"/>
        <v>6</v>
      </c>
      <c r="D299" s="5" t="s">
        <v>544</v>
      </c>
      <c r="E299" s="6">
        <v>41450</v>
      </c>
      <c r="F299" s="6">
        <v>41456</v>
      </c>
      <c r="G299" s="5" t="s">
        <v>47</v>
      </c>
      <c r="H299" s="5" t="s">
        <v>17</v>
      </c>
      <c r="I299" s="5" t="s">
        <v>18</v>
      </c>
      <c r="J299" s="5" t="s">
        <v>48</v>
      </c>
      <c r="K299" s="5" t="s">
        <v>20</v>
      </c>
      <c r="L299" s="5" t="s">
        <v>49</v>
      </c>
      <c r="M299" s="7">
        <v>304.23</v>
      </c>
      <c r="N299" s="5">
        <v>3</v>
      </c>
      <c r="O299" s="5">
        <v>0</v>
      </c>
      <c r="P299" s="8">
        <v>9.126899999999992</v>
      </c>
      <c r="Q299" s="5" t="s">
        <v>32</v>
      </c>
      <c r="R299">
        <f t="shared" si="14"/>
        <v>6</v>
      </c>
    </row>
    <row r="300" spans="1:18" ht="15.5" x14ac:dyDescent="0.35">
      <c r="A300" s="5">
        <v>741</v>
      </c>
      <c r="B300" s="5">
        <f t="shared" si="13"/>
        <v>2013</v>
      </c>
      <c r="C300" s="5">
        <f t="shared" si="12"/>
        <v>6</v>
      </c>
      <c r="D300" s="5" t="s">
        <v>544</v>
      </c>
      <c r="E300" s="6">
        <v>41450</v>
      </c>
      <c r="F300" s="6">
        <v>41456</v>
      </c>
      <c r="G300" s="5" t="s">
        <v>47</v>
      </c>
      <c r="H300" s="5" t="s">
        <v>17</v>
      </c>
      <c r="I300" s="5" t="s">
        <v>18</v>
      </c>
      <c r="J300" s="5" t="s">
        <v>48</v>
      </c>
      <c r="K300" s="5" t="s">
        <v>20</v>
      </c>
      <c r="L300" s="5" t="s">
        <v>49</v>
      </c>
      <c r="M300" s="7">
        <v>88.751999999999995</v>
      </c>
      <c r="N300" s="5">
        <v>3</v>
      </c>
      <c r="O300" s="5">
        <v>0.2</v>
      </c>
      <c r="P300" s="8">
        <v>27.734999999999996</v>
      </c>
      <c r="Q300" s="5" t="s">
        <v>32</v>
      </c>
      <c r="R300">
        <f t="shared" si="14"/>
        <v>6</v>
      </c>
    </row>
    <row r="301" spans="1:18" ht="15.5" x14ac:dyDescent="0.35">
      <c r="A301" s="5">
        <v>779</v>
      </c>
      <c r="B301" s="5">
        <f t="shared" si="13"/>
        <v>2013</v>
      </c>
      <c r="C301" s="5">
        <f t="shared" si="12"/>
        <v>6</v>
      </c>
      <c r="D301" s="5" t="s">
        <v>544</v>
      </c>
      <c r="E301" s="6">
        <v>41450</v>
      </c>
      <c r="F301" s="6">
        <v>41456</v>
      </c>
      <c r="G301" s="5" t="s">
        <v>47</v>
      </c>
      <c r="H301" s="5" t="s">
        <v>17</v>
      </c>
      <c r="I301" s="5" t="s">
        <v>18</v>
      </c>
      <c r="J301" s="5" t="s">
        <v>48</v>
      </c>
      <c r="K301" s="5" t="s">
        <v>20</v>
      </c>
      <c r="L301" s="5" t="s">
        <v>49</v>
      </c>
      <c r="M301" s="7">
        <v>20.96</v>
      </c>
      <c r="N301" s="5">
        <v>2</v>
      </c>
      <c r="O301" s="5">
        <v>0</v>
      </c>
      <c r="P301" s="8">
        <v>5.24</v>
      </c>
      <c r="Q301" s="5" t="s">
        <v>32</v>
      </c>
      <c r="R301">
        <f t="shared" si="14"/>
        <v>6</v>
      </c>
    </row>
    <row r="302" spans="1:18" ht="15.5" x14ac:dyDescent="0.35">
      <c r="A302" s="5">
        <v>790</v>
      </c>
      <c r="B302" s="5">
        <f t="shared" si="13"/>
        <v>2013</v>
      </c>
      <c r="C302" s="5">
        <f t="shared" si="12"/>
        <v>6</v>
      </c>
      <c r="D302" s="5" t="s">
        <v>368</v>
      </c>
      <c r="E302" s="6">
        <v>41450</v>
      </c>
      <c r="F302" s="6">
        <v>41456</v>
      </c>
      <c r="G302" s="5" t="s">
        <v>47</v>
      </c>
      <c r="H302" s="5" t="s">
        <v>17</v>
      </c>
      <c r="I302" s="5" t="s">
        <v>54</v>
      </c>
      <c r="J302" s="5" t="s">
        <v>55</v>
      </c>
      <c r="K302" s="5" t="s">
        <v>28</v>
      </c>
      <c r="L302" s="5" t="s">
        <v>29</v>
      </c>
      <c r="M302" s="7">
        <v>2563.9199999999996</v>
      </c>
      <c r="N302" s="5">
        <v>8</v>
      </c>
      <c r="O302" s="5">
        <v>0</v>
      </c>
      <c r="P302" s="8">
        <v>820.31999999999994</v>
      </c>
      <c r="Q302" s="5" t="s">
        <v>32</v>
      </c>
      <c r="R302">
        <f t="shared" si="14"/>
        <v>6</v>
      </c>
    </row>
    <row r="303" spans="1:18" ht="15.5" x14ac:dyDescent="0.35">
      <c r="A303" s="5">
        <v>532</v>
      </c>
      <c r="B303" s="5">
        <f t="shared" si="13"/>
        <v>2013</v>
      </c>
      <c r="C303" s="5">
        <f t="shared" si="12"/>
        <v>6</v>
      </c>
      <c r="D303" s="5" t="s">
        <v>455</v>
      </c>
      <c r="E303" s="6">
        <v>41448</v>
      </c>
      <c r="F303" s="6">
        <v>41451</v>
      </c>
      <c r="G303" s="5" t="s">
        <v>24</v>
      </c>
      <c r="H303" s="5" t="s">
        <v>17</v>
      </c>
      <c r="I303" s="5" t="s">
        <v>64</v>
      </c>
      <c r="J303" s="5" t="s">
        <v>36</v>
      </c>
      <c r="K303" s="5" t="s">
        <v>37</v>
      </c>
      <c r="L303" s="5" t="s">
        <v>29</v>
      </c>
      <c r="M303" s="7">
        <v>1765.3949999999998</v>
      </c>
      <c r="N303" s="5">
        <v>5</v>
      </c>
      <c r="O303" s="5">
        <v>0.1</v>
      </c>
      <c r="P303" s="8">
        <v>-98.20499999999997</v>
      </c>
      <c r="Q303" s="5" t="s">
        <v>22</v>
      </c>
      <c r="R303">
        <f t="shared" si="14"/>
        <v>3</v>
      </c>
    </row>
    <row r="304" spans="1:18" ht="15.5" x14ac:dyDescent="0.35">
      <c r="A304" s="5">
        <v>598</v>
      </c>
      <c r="B304" s="5">
        <f t="shared" si="13"/>
        <v>2013</v>
      </c>
      <c r="C304" s="5">
        <f t="shared" si="12"/>
        <v>6</v>
      </c>
      <c r="D304" s="5" t="s">
        <v>491</v>
      </c>
      <c r="E304" s="6">
        <v>41446</v>
      </c>
      <c r="F304" s="6">
        <v>41450</v>
      </c>
      <c r="G304" s="5" t="s">
        <v>47</v>
      </c>
      <c r="H304" s="5" t="s">
        <v>25</v>
      </c>
      <c r="I304" s="5" t="s">
        <v>81</v>
      </c>
      <c r="J304" s="5" t="s">
        <v>82</v>
      </c>
      <c r="K304" s="5" t="s">
        <v>59</v>
      </c>
      <c r="L304" s="5" t="s">
        <v>21</v>
      </c>
      <c r="M304" s="7">
        <v>1696.4</v>
      </c>
      <c r="N304" s="5">
        <v>4</v>
      </c>
      <c r="O304" s="5">
        <v>0</v>
      </c>
      <c r="P304" s="8">
        <v>67.84</v>
      </c>
      <c r="Q304" s="5" t="s">
        <v>22</v>
      </c>
      <c r="R304">
        <f t="shared" si="14"/>
        <v>4</v>
      </c>
    </row>
    <row r="305" spans="1:18" ht="15.5" x14ac:dyDescent="0.35">
      <c r="A305" s="5">
        <v>529</v>
      </c>
      <c r="B305" s="5">
        <f t="shared" si="13"/>
        <v>2013</v>
      </c>
      <c r="C305" s="5">
        <f t="shared" si="12"/>
        <v>6</v>
      </c>
      <c r="D305" s="5" t="s">
        <v>283</v>
      </c>
      <c r="E305" s="6">
        <v>41445</v>
      </c>
      <c r="F305" s="6">
        <v>41447</v>
      </c>
      <c r="G305" s="5" t="s">
        <v>16</v>
      </c>
      <c r="H305" s="5" t="s">
        <v>17</v>
      </c>
      <c r="I305" s="5" t="s">
        <v>61</v>
      </c>
      <c r="J305" s="5" t="s">
        <v>62</v>
      </c>
      <c r="K305" s="5" t="s">
        <v>28</v>
      </c>
      <c r="L305" s="5" t="s">
        <v>21</v>
      </c>
      <c r="M305" s="7">
        <v>1278.0000000000002</v>
      </c>
      <c r="N305" s="5">
        <v>2</v>
      </c>
      <c r="O305" s="5">
        <v>0</v>
      </c>
      <c r="P305" s="8">
        <v>460.08000000000004</v>
      </c>
      <c r="Q305" s="5" t="s">
        <v>22</v>
      </c>
      <c r="R305">
        <f t="shared" si="14"/>
        <v>2</v>
      </c>
    </row>
    <row r="306" spans="1:18" ht="15.5" x14ac:dyDescent="0.35">
      <c r="A306" s="5">
        <v>103</v>
      </c>
      <c r="B306" s="5">
        <f t="shared" si="13"/>
        <v>2013</v>
      </c>
      <c r="C306" s="5">
        <f t="shared" si="12"/>
        <v>6</v>
      </c>
      <c r="D306" s="5" t="s">
        <v>160</v>
      </c>
      <c r="E306" s="6">
        <v>41444</v>
      </c>
      <c r="F306" s="6">
        <v>41444</v>
      </c>
      <c r="G306" s="5" t="s">
        <v>39</v>
      </c>
      <c r="H306" s="5" t="s">
        <v>17</v>
      </c>
      <c r="I306" s="5" t="s">
        <v>64</v>
      </c>
      <c r="J306" s="5" t="s">
        <v>36</v>
      </c>
      <c r="K306" s="5" t="s">
        <v>37</v>
      </c>
      <c r="L306" s="5" t="s">
        <v>21</v>
      </c>
      <c r="M306" s="7">
        <v>2167.2960000000003</v>
      </c>
      <c r="N306" s="5">
        <v>4</v>
      </c>
      <c r="O306" s="5">
        <v>0.15</v>
      </c>
      <c r="P306" s="8">
        <v>790.41599999999994</v>
      </c>
      <c r="Q306" s="5" t="s">
        <v>22</v>
      </c>
      <c r="R306">
        <f t="shared" si="14"/>
        <v>0</v>
      </c>
    </row>
    <row r="307" spans="1:18" ht="15.5" x14ac:dyDescent="0.35">
      <c r="A307" s="5">
        <v>212</v>
      </c>
      <c r="B307" s="5">
        <f t="shared" si="13"/>
        <v>2013</v>
      </c>
      <c r="C307" s="5">
        <f t="shared" si="12"/>
        <v>6</v>
      </c>
      <c r="D307" s="5" t="s">
        <v>160</v>
      </c>
      <c r="E307" s="6">
        <v>41444</v>
      </c>
      <c r="F307" s="6">
        <v>41444</v>
      </c>
      <c r="G307" s="5" t="s">
        <v>39</v>
      </c>
      <c r="H307" s="5" t="s">
        <v>17</v>
      </c>
      <c r="I307" s="5" t="s">
        <v>64</v>
      </c>
      <c r="J307" s="5" t="s">
        <v>36</v>
      </c>
      <c r="K307" s="5" t="s">
        <v>37</v>
      </c>
      <c r="L307" s="5" t="s">
        <v>49</v>
      </c>
      <c r="M307" s="7">
        <v>2443.9050000000002</v>
      </c>
      <c r="N307" s="5">
        <v>5</v>
      </c>
      <c r="O307" s="5">
        <v>0.1</v>
      </c>
      <c r="P307" s="8">
        <v>760.30499999999984</v>
      </c>
      <c r="Q307" s="5" t="s">
        <v>22</v>
      </c>
      <c r="R307">
        <f t="shared" si="14"/>
        <v>0</v>
      </c>
    </row>
    <row r="308" spans="1:18" ht="15.5" x14ac:dyDescent="0.35">
      <c r="A308" s="5">
        <v>351</v>
      </c>
      <c r="B308" s="5">
        <f t="shared" si="13"/>
        <v>2013</v>
      </c>
      <c r="C308" s="5">
        <f t="shared" si="12"/>
        <v>6</v>
      </c>
      <c r="D308" s="5" t="s">
        <v>342</v>
      </c>
      <c r="E308" s="6">
        <v>41443</v>
      </c>
      <c r="F308" s="6">
        <v>41445</v>
      </c>
      <c r="G308" s="5" t="s">
        <v>24</v>
      </c>
      <c r="H308" s="5" t="s">
        <v>17</v>
      </c>
      <c r="I308" s="5" t="s">
        <v>64</v>
      </c>
      <c r="J308" s="5" t="s">
        <v>36</v>
      </c>
      <c r="K308" s="5" t="s">
        <v>37</v>
      </c>
      <c r="L308" s="5" t="s">
        <v>29</v>
      </c>
      <c r="M308" s="7">
        <v>2364.1019999999999</v>
      </c>
      <c r="N308" s="5">
        <v>4</v>
      </c>
      <c r="O308" s="5">
        <v>0.35</v>
      </c>
      <c r="P308" s="8">
        <v>-218.29799999999977</v>
      </c>
      <c r="Q308" s="5" t="s">
        <v>32</v>
      </c>
      <c r="R308">
        <f t="shared" si="14"/>
        <v>2</v>
      </c>
    </row>
    <row r="309" spans="1:18" ht="15.5" x14ac:dyDescent="0.35">
      <c r="A309" s="5">
        <v>596</v>
      </c>
      <c r="B309" s="5">
        <f t="shared" si="13"/>
        <v>2013</v>
      </c>
      <c r="C309" s="5">
        <f t="shared" si="12"/>
        <v>6</v>
      </c>
      <c r="D309" s="5" t="s">
        <v>488</v>
      </c>
      <c r="E309" s="6">
        <v>41441</v>
      </c>
      <c r="F309" s="6">
        <v>41447</v>
      </c>
      <c r="G309" s="5" t="s">
        <v>47</v>
      </c>
      <c r="H309" s="5" t="s">
        <v>17</v>
      </c>
      <c r="I309" s="5" t="s">
        <v>91</v>
      </c>
      <c r="J309" s="5" t="s">
        <v>52</v>
      </c>
      <c r="K309" s="5" t="s">
        <v>28</v>
      </c>
      <c r="L309" s="5" t="s">
        <v>49</v>
      </c>
      <c r="M309" s="7">
        <v>2799.63</v>
      </c>
      <c r="N309" s="5">
        <v>9</v>
      </c>
      <c r="O309" s="5">
        <v>0</v>
      </c>
      <c r="P309" s="8">
        <v>391.77</v>
      </c>
      <c r="Q309" s="5" t="s">
        <v>32</v>
      </c>
      <c r="R309">
        <f t="shared" si="14"/>
        <v>6</v>
      </c>
    </row>
    <row r="310" spans="1:18" ht="15.5" x14ac:dyDescent="0.35">
      <c r="A310" s="5">
        <v>634</v>
      </c>
      <c r="B310" s="5">
        <f t="shared" si="13"/>
        <v>2013</v>
      </c>
      <c r="C310" s="5">
        <f t="shared" si="12"/>
        <v>6</v>
      </c>
      <c r="D310" s="5" t="s">
        <v>509</v>
      </c>
      <c r="E310" s="6">
        <v>41441</v>
      </c>
      <c r="F310" s="6">
        <v>41445</v>
      </c>
      <c r="G310" s="5" t="s">
        <v>47</v>
      </c>
      <c r="H310" s="5" t="s">
        <v>17</v>
      </c>
      <c r="I310" s="5" t="s">
        <v>67</v>
      </c>
      <c r="J310" s="5" t="s">
        <v>68</v>
      </c>
      <c r="K310" s="5" t="s">
        <v>37</v>
      </c>
      <c r="L310" s="5" t="s">
        <v>29</v>
      </c>
      <c r="M310" s="7">
        <v>2546.46</v>
      </c>
      <c r="N310" s="5">
        <v>7</v>
      </c>
      <c r="O310" s="5">
        <v>0</v>
      </c>
      <c r="P310" s="8">
        <v>381.78</v>
      </c>
      <c r="Q310" s="5" t="s">
        <v>22</v>
      </c>
      <c r="R310">
        <f t="shared" si="14"/>
        <v>4</v>
      </c>
    </row>
    <row r="311" spans="1:18" ht="15.5" x14ac:dyDescent="0.35">
      <c r="A311" s="5">
        <v>601</v>
      </c>
      <c r="B311" s="5">
        <f t="shared" si="13"/>
        <v>2013</v>
      </c>
      <c r="C311" s="5">
        <f t="shared" si="12"/>
        <v>6</v>
      </c>
      <c r="D311" s="5" t="s">
        <v>493</v>
      </c>
      <c r="E311" s="6">
        <v>41440</v>
      </c>
      <c r="F311" s="6">
        <v>41440</v>
      </c>
      <c r="G311" s="5" t="s">
        <v>39</v>
      </c>
      <c r="H311" s="5" t="s">
        <v>25</v>
      </c>
      <c r="I311" s="5" t="s">
        <v>64</v>
      </c>
      <c r="J311" s="5" t="s">
        <v>36</v>
      </c>
      <c r="K311" s="5" t="s">
        <v>37</v>
      </c>
      <c r="L311" s="5" t="s">
        <v>21</v>
      </c>
      <c r="M311" s="7">
        <v>980.5200000000001</v>
      </c>
      <c r="N311" s="5">
        <v>4</v>
      </c>
      <c r="O311" s="5">
        <v>0</v>
      </c>
      <c r="P311" s="8">
        <v>176.39999999999998</v>
      </c>
      <c r="Q311" s="5" t="s">
        <v>22</v>
      </c>
      <c r="R311">
        <f t="shared" si="14"/>
        <v>0</v>
      </c>
    </row>
    <row r="312" spans="1:18" ht="15.5" x14ac:dyDescent="0.35">
      <c r="A312" s="5">
        <v>138</v>
      </c>
      <c r="B312" s="5">
        <f t="shared" si="13"/>
        <v>2013</v>
      </c>
      <c r="C312" s="5">
        <f t="shared" si="12"/>
        <v>6</v>
      </c>
      <c r="D312" s="5" t="s">
        <v>15</v>
      </c>
      <c r="E312" s="6">
        <v>41439</v>
      </c>
      <c r="F312" s="6">
        <v>41442</v>
      </c>
      <c r="G312" s="5" t="s">
        <v>16</v>
      </c>
      <c r="H312" s="5" t="s">
        <v>17</v>
      </c>
      <c r="I312" s="5" t="s">
        <v>61</v>
      </c>
      <c r="J312" s="5" t="s">
        <v>62</v>
      </c>
      <c r="K312" s="5" t="s">
        <v>28</v>
      </c>
      <c r="L312" s="5" t="s">
        <v>21</v>
      </c>
      <c r="M312" s="7">
        <v>1024.6800000000003</v>
      </c>
      <c r="N312" s="5">
        <v>8</v>
      </c>
      <c r="O312" s="5">
        <v>0.5</v>
      </c>
      <c r="P312" s="8">
        <v>-286.9200000000003</v>
      </c>
      <c r="Q312" s="5" t="s">
        <v>30</v>
      </c>
      <c r="R312">
        <f t="shared" si="14"/>
        <v>3</v>
      </c>
    </row>
    <row r="313" spans="1:18" ht="15.5" x14ac:dyDescent="0.35">
      <c r="A313" s="5">
        <v>88</v>
      </c>
      <c r="B313" s="5">
        <f t="shared" si="13"/>
        <v>2013</v>
      </c>
      <c r="C313" s="5">
        <f t="shared" si="12"/>
        <v>6</v>
      </c>
      <c r="D313" s="5" t="s">
        <v>147</v>
      </c>
      <c r="E313" s="6">
        <v>41438</v>
      </c>
      <c r="F313" s="6">
        <v>41438</v>
      </c>
      <c r="G313" s="5" t="s">
        <v>39</v>
      </c>
      <c r="H313" s="5" t="s">
        <v>25</v>
      </c>
      <c r="I313" s="5" t="s">
        <v>26</v>
      </c>
      <c r="J313" s="5" t="s">
        <v>27</v>
      </c>
      <c r="K313" s="5" t="s">
        <v>28</v>
      </c>
      <c r="L313" s="5" t="s">
        <v>21</v>
      </c>
      <c r="M313" s="7">
        <v>3068.3610000000008</v>
      </c>
      <c r="N313" s="5">
        <v>9</v>
      </c>
      <c r="O313" s="5">
        <v>0.1</v>
      </c>
      <c r="P313" s="8">
        <v>1124.9009999999998</v>
      </c>
      <c r="Q313" s="5" t="s">
        <v>22</v>
      </c>
      <c r="R313">
        <f t="shared" si="14"/>
        <v>0</v>
      </c>
    </row>
    <row r="314" spans="1:18" ht="15.5" x14ac:dyDescent="0.35">
      <c r="A314" s="5">
        <v>355</v>
      </c>
      <c r="B314" s="5">
        <f t="shared" si="13"/>
        <v>2013</v>
      </c>
      <c r="C314" s="5">
        <f t="shared" si="12"/>
        <v>6</v>
      </c>
      <c r="D314" s="5" t="s">
        <v>136</v>
      </c>
      <c r="E314" s="6">
        <v>41437</v>
      </c>
      <c r="F314" s="6">
        <v>41439</v>
      </c>
      <c r="G314" s="5" t="s">
        <v>16</v>
      </c>
      <c r="H314" s="5" t="s">
        <v>17</v>
      </c>
      <c r="I314" s="5" t="s">
        <v>97</v>
      </c>
      <c r="J314" s="5" t="s">
        <v>98</v>
      </c>
      <c r="K314" s="5" t="s">
        <v>42</v>
      </c>
      <c r="L314" s="5" t="s">
        <v>21</v>
      </c>
      <c r="M314" s="7">
        <v>2549.7600000000002</v>
      </c>
      <c r="N314" s="5">
        <v>4</v>
      </c>
      <c r="O314" s="5">
        <v>0</v>
      </c>
      <c r="P314" s="8">
        <v>1172.8799999999999</v>
      </c>
      <c r="Q314" s="5" t="s">
        <v>32</v>
      </c>
      <c r="R314">
        <f t="shared" si="14"/>
        <v>2</v>
      </c>
    </row>
    <row r="315" spans="1:18" ht="15.5" x14ac:dyDescent="0.35">
      <c r="A315" s="5">
        <v>404</v>
      </c>
      <c r="B315" s="5">
        <f t="shared" si="13"/>
        <v>2013</v>
      </c>
      <c r="C315" s="5">
        <f t="shared" si="12"/>
        <v>6</v>
      </c>
      <c r="D315" s="5" t="s">
        <v>375</v>
      </c>
      <c r="E315" s="6">
        <v>41436</v>
      </c>
      <c r="F315" s="6">
        <v>41437</v>
      </c>
      <c r="G315" s="5" t="s">
        <v>16</v>
      </c>
      <c r="H315" s="5" t="s">
        <v>25</v>
      </c>
      <c r="I315" s="5" t="s">
        <v>115</v>
      </c>
      <c r="J315" s="5" t="s">
        <v>52</v>
      </c>
      <c r="K315" s="5" t="s">
        <v>28</v>
      </c>
      <c r="L315" s="5" t="s">
        <v>21</v>
      </c>
      <c r="M315" s="7">
        <v>1291.08</v>
      </c>
      <c r="N315" s="5">
        <v>2</v>
      </c>
      <c r="O315" s="5">
        <v>0</v>
      </c>
      <c r="P315" s="8">
        <v>296.94</v>
      </c>
      <c r="Q315" s="5" t="s">
        <v>30</v>
      </c>
      <c r="R315">
        <f t="shared" si="14"/>
        <v>1</v>
      </c>
    </row>
    <row r="316" spans="1:18" ht="15.5" x14ac:dyDescent="0.35">
      <c r="A316" s="5">
        <v>686</v>
      </c>
      <c r="B316" s="5">
        <f t="shared" si="13"/>
        <v>2012</v>
      </c>
      <c r="C316" s="5">
        <f t="shared" si="12"/>
        <v>6</v>
      </c>
      <c r="D316" s="5" t="s">
        <v>530</v>
      </c>
      <c r="E316" s="6">
        <v>41081</v>
      </c>
      <c r="F316" s="6">
        <v>41086</v>
      </c>
      <c r="G316" s="5" t="s">
        <v>47</v>
      </c>
      <c r="H316" s="5" t="s">
        <v>17</v>
      </c>
      <c r="I316" s="5" t="s">
        <v>26</v>
      </c>
      <c r="J316" s="5" t="s">
        <v>27</v>
      </c>
      <c r="K316" s="5" t="s">
        <v>28</v>
      </c>
      <c r="L316" s="5" t="s">
        <v>21</v>
      </c>
      <c r="M316" s="7">
        <v>1718.172</v>
      </c>
      <c r="N316" s="5">
        <v>6</v>
      </c>
      <c r="O316" s="5">
        <v>0.1</v>
      </c>
      <c r="P316" s="8">
        <v>610.81200000000001</v>
      </c>
      <c r="Q316" s="5" t="s">
        <v>22</v>
      </c>
      <c r="R316">
        <f t="shared" si="14"/>
        <v>5</v>
      </c>
    </row>
    <row r="317" spans="1:18" ht="15.5" x14ac:dyDescent="0.35">
      <c r="A317" s="5">
        <v>231</v>
      </c>
      <c r="B317" s="5">
        <f t="shared" si="13"/>
        <v>2012</v>
      </c>
      <c r="C317" s="5">
        <f t="shared" si="12"/>
        <v>6</v>
      </c>
      <c r="D317" s="5" t="s">
        <v>255</v>
      </c>
      <c r="E317" s="6">
        <v>41080</v>
      </c>
      <c r="F317" s="6">
        <v>41083</v>
      </c>
      <c r="G317" s="5" t="s">
        <v>16</v>
      </c>
      <c r="H317" s="5" t="s">
        <v>17</v>
      </c>
      <c r="I317" s="5" t="s">
        <v>64</v>
      </c>
      <c r="J317" s="5" t="s">
        <v>36</v>
      </c>
      <c r="K317" s="5" t="s">
        <v>37</v>
      </c>
      <c r="L317" s="5" t="s">
        <v>29</v>
      </c>
      <c r="M317" s="7">
        <v>1696.2479999999998</v>
      </c>
      <c r="N317" s="5">
        <v>4</v>
      </c>
      <c r="O317" s="5">
        <v>0.1</v>
      </c>
      <c r="P317" s="8">
        <v>734.92800000000011</v>
      </c>
      <c r="Q317" s="5" t="s">
        <v>22</v>
      </c>
      <c r="R317">
        <f t="shared" si="14"/>
        <v>3</v>
      </c>
    </row>
    <row r="318" spans="1:18" ht="15.5" x14ac:dyDescent="0.35">
      <c r="A318" s="5">
        <v>566</v>
      </c>
      <c r="B318" s="5">
        <f t="shared" si="13"/>
        <v>2012</v>
      </c>
      <c r="C318" s="5">
        <f t="shared" si="12"/>
        <v>6</v>
      </c>
      <c r="D318" s="5" t="s">
        <v>255</v>
      </c>
      <c r="E318" s="6">
        <v>41077</v>
      </c>
      <c r="F318" s="6">
        <v>41079</v>
      </c>
      <c r="G318" s="5" t="s">
        <v>24</v>
      </c>
      <c r="H318" s="5" t="s">
        <v>17</v>
      </c>
      <c r="I318" s="5" t="s">
        <v>128</v>
      </c>
      <c r="J318" s="5" t="s">
        <v>68</v>
      </c>
      <c r="K318" s="5" t="s">
        <v>37</v>
      </c>
      <c r="L318" s="5" t="s">
        <v>29</v>
      </c>
      <c r="M318" s="7">
        <v>1814.25</v>
      </c>
      <c r="N318" s="5">
        <v>5</v>
      </c>
      <c r="O318" s="5">
        <v>0</v>
      </c>
      <c r="P318" s="8">
        <v>653.1</v>
      </c>
      <c r="Q318" s="5" t="s">
        <v>22</v>
      </c>
      <c r="R318">
        <f t="shared" si="14"/>
        <v>2</v>
      </c>
    </row>
    <row r="319" spans="1:18" ht="15.5" x14ac:dyDescent="0.35">
      <c r="A319" s="5">
        <v>175</v>
      </c>
      <c r="B319" s="5">
        <f t="shared" si="13"/>
        <v>2012</v>
      </c>
      <c r="C319" s="5">
        <f t="shared" si="12"/>
        <v>6</v>
      </c>
      <c r="D319" s="5" t="s">
        <v>209</v>
      </c>
      <c r="E319" s="6">
        <v>41076</v>
      </c>
      <c r="F319" s="6">
        <v>41078</v>
      </c>
      <c r="G319" s="5" t="s">
        <v>16</v>
      </c>
      <c r="H319" s="5" t="s">
        <v>25</v>
      </c>
      <c r="I319" s="5" t="s">
        <v>61</v>
      </c>
      <c r="J319" s="5" t="s">
        <v>62</v>
      </c>
      <c r="K319" s="5" t="s">
        <v>28</v>
      </c>
      <c r="L319" s="5" t="s">
        <v>29</v>
      </c>
      <c r="M319" s="7">
        <v>3238.3049999999998</v>
      </c>
      <c r="N319" s="5">
        <v>5</v>
      </c>
      <c r="O319" s="5">
        <v>0.3</v>
      </c>
      <c r="P319" s="8">
        <v>-740.29499999999985</v>
      </c>
      <c r="Q319" s="5" t="s">
        <v>22</v>
      </c>
      <c r="R319">
        <f t="shared" si="14"/>
        <v>2</v>
      </c>
    </row>
    <row r="320" spans="1:18" ht="15.5" x14ac:dyDescent="0.35">
      <c r="A320" s="5">
        <v>300</v>
      </c>
      <c r="B320" s="5">
        <f t="shared" si="13"/>
        <v>2012</v>
      </c>
      <c r="C320" s="5">
        <f t="shared" si="12"/>
        <v>6</v>
      </c>
      <c r="D320" s="5" t="s">
        <v>311</v>
      </c>
      <c r="E320" s="6">
        <v>41074</v>
      </c>
      <c r="F320" s="6">
        <v>41076</v>
      </c>
      <c r="G320" s="5" t="s">
        <v>16</v>
      </c>
      <c r="H320" s="5" t="s">
        <v>17</v>
      </c>
      <c r="I320" s="5" t="s">
        <v>61</v>
      </c>
      <c r="J320" s="5" t="s">
        <v>62</v>
      </c>
      <c r="K320" s="5" t="s">
        <v>28</v>
      </c>
      <c r="L320" s="5" t="s">
        <v>29</v>
      </c>
      <c r="M320" s="7">
        <v>1296.2400000000002</v>
      </c>
      <c r="N320" s="5">
        <v>8</v>
      </c>
      <c r="O320" s="5">
        <v>0</v>
      </c>
      <c r="P320" s="8">
        <v>285.12</v>
      </c>
      <c r="Q320" s="5" t="s">
        <v>30</v>
      </c>
      <c r="R320">
        <f t="shared" si="14"/>
        <v>2</v>
      </c>
    </row>
    <row r="321" spans="1:18" ht="15.5" x14ac:dyDescent="0.35">
      <c r="A321" s="5">
        <v>269</v>
      </c>
      <c r="B321" s="5">
        <f t="shared" si="13"/>
        <v>2012</v>
      </c>
      <c r="C321" s="5">
        <f t="shared" si="12"/>
        <v>6</v>
      </c>
      <c r="D321" s="5" t="s">
        <v>283</v>
      </c>
      <c r="E321" s="6">
        <v>41070</v>
      </c>
      <c r="F321" s="6">
        <v>41073</v>
      </c>
      <c r="G321" s="5" t="s">
        <v>16</v>
      </c>
      <c r="H321" s="5" t="s">
        <v>17</v>
      </c>
      <c r="I321" s="5" t="s">
        <v>155</v>
      </c>
      <c r="J321" s="5" t="s">
        <v>36</v>
      </c>
      <c r="K321" s="5" t="s">
        <v>37</v>
      </c>
      <c r="L321" s="5" t="s">
        <v>29</v>
      </c>
      <c r="M321" s="7">
        <v>2056.0499999999997</v>
      </c>
      <c r="N321" s="5">
        <v>5</v>
      </c>
      <c r="O321" s="5">
        <v>0</v>
      </c>
      <c r="P321" s="8">
        <v>390.6</v>
      </c>
      <c r="Q321" s="5" t="s">
        <v>22</v>
      </c>
      <c r="R321">
        <f t="shared" si="14"/>
        <v>3</v>
      </c>
    </row>
    <row r="322" spans="1:18" ht="15.5" x14ac:dyDescent="0.35">
      <c r="A322" s="5">
        <v>782</v>
      </c>
      <c r="B322" s="5">
        <f t="shared" si="13"/>
        <v>2012</v>
      </c>
      <c r="C322" s="5">
        <f t="shared" ref="C322:C385" si="15">MONTH(E322)</f>
        <v>6</v>
      </c>
      <c r="D322" s="5" t="s">
        <v>568</v>
      </c>
      <c r="E322" s="6">
        <v>41067</v>
      </c>
      <c r="F322" s="6">
        <v>41072</v>
      </c>
      <c r="G322" s="5" t="s">
        <v>47</v>
      </c>
      <c r="H322" s="5" t="s">
        <v>34</v>
      </c>
      <c r="I322" s="5" t="s">
        <v>102</v>
      </c>
      <c r="J322" s="5" t="s">
        <v>103</v>
      </c>
      <c r="K322" s="5" t="s">
        <v>28</v>
      </c>
      <c r="L322" s="5" t="s">
        <v>21</v>
      </c>
      <c r="M322" s="7">
        <v>2166.8976000000002</v>
      </c>
      <c r="N322" s="5">
        <v>4</v>
      </c>
      <c r="O322" s="5">
        <v>0.17</v>
      </c>
      <c r="P322" s="8">
        <v>391.49759999999986</v>
      </c>
      <c r="Q322" s="5" t="s">
        <v>32</v>
      </c>
      <c r="R322">
        <f t="shared" si="14"/>
        <v>5</v>
      </c>
    </row>
    <row r="323" spans="1:18" ht="15.5" x14ac:dyDescent="0.35">
      <c r="A323" s="5">
        <v>199</v>
      </c>
      <c r="B323" s="5">
        <f t="shared" ref="B323:B386" si="16">YEAR(E323)</f>
        <v>2012</v>
      </c>
      <c r="C323" s="5">
        <f t="shared" si="15"/>
        <v>6</v>
      </c>
      <c r="D323" s="5" t="s">
        <v>228</v>
      </c>
      <c r="E323" s="6">
        <v>41066</v>
      </c>
      <c r="F323" s="6">
        <v>41070</v>
      </c>
      <c r="G323" s="5" t="s">
        <v>24</v>
      </c>
      <c r="H323" s="5" t="s">
        <v>34</v>
      </c>
      <c r="I323" s="5" t="s">
        <v>26</v>
      </c>
      <c r="J323" s="5" t="s">
        <v>27</v>
      </c>
      <c r="K323" s="5" t="s">
        <v>28</v>
      </c>
      <c r="L323" s="5" t="s">
        <v>49</v>
      </c>
      <c r="M323" s="7">
        <v>4624.2900000000009</v>
      </c>
      <c r="N323" s="5">
        <v>9</v>
      </c>
      <c r="O323" s="5">
        <v>0.1</v>
      </c>
      <c r="P323" s="8">
        <v>1644.0300000000002</v>
      </c>
      <c r="Q323" s="5" t="s">
        <v>32</v>
      </c>
      <c r="R323">
        <f t="shared" ref="R323:R386" si="17">F323-E323</f>
        <v>4</v>
      </c>
    </row>
    <row r="324" spans="1:18" ht="15.5" x14ac:dyDescent="0.35">
      <c r="A324" s="5">
        <v>389</v>
      </c>
      <c r="B324" s="5">
        <f t="shared" si="16"/>
        <v>2012</v>
      </c>
      <c r="C324" s="5">
        <f t="shared" si="15"/>
        <v>6</v>
      </c>
      <c r="D324" s="5" t="s">
        <v>351</v>
      </c>
      <c r="E324" s="6">
        <v>41062</v>
      </c>
      <c r="F324" s="6">
        <v>41064</v>
      </c>
      <c r="G324" s="5" t="s">
        <v>16</v>
      </c>
      <c r="H324" s="5" t="s">
        <v>17</v>
      </c>
      <c r="I324" s="5" t="s">
        <v>132</v>
      </c>
      <c r="J324" s="5" t="s">
        <v>75</v>
      </c>
      <c r="K324" s="5" t="s">
        <v>37</v>
      </c>
      <c r="L324" s="5" t="s">
        <v>29</v>
      </c>
      <c r="M324" s="7">
        <v>855.14999999999986</v>
      </c>
      <c r="N324" s="5">
        <v>1</v>
      </c>
      <c r="O324" s="5">
        <v>0</v>
      </c>
      <c r="P324" s="8">
        <v>384.81000000000006</v>
      </c>
      <c r="Q324" s="5" t="s">
        <v>30</v>
      </c>
      <c r="R324">
        <f t="shared" si="17"/>
        <v>2</v>
      </c>
    </row>
    <row r="325" spans="1:18" ht="15.5" x14ac:dyDescent="0.35">
      <c r="A325" s="5">
        <v>16</v>
      </c>
      <c r="B325" s="5">
        <f t="shared" si="16"/>
        <v>2015</v>
      </c>
      <c r="C325" s="5">
        <f t="shared" si="15"/>
        <v>7</v>
      </c>
      <c r="D325" s="5" t="s">
        <v>63</v>
      </c>
      <c r="E325" s="6">
        <v>42216</v>
      </c>
      <c r="F325" s="6">
        <v>42219</v>
      </c>
      <c r="G325" s="5" t="s">
        <v>24</v>
      </c>
      <c r="H325" s="5" t="s">
        <v>25</v>
      </c>
      <c r="I325" s="5" t="s">
        <v>64</v>
      </c>
      <c r="J325" s="5" t="s">
        <v>36</v>
      </c>
      <c r="K325" s="5" t="s">
        <v>37</v>
      </c>
      <c r="L325" s="5" t="s">
        <v>49</v>
      </c>
      <c r="M325" s="7">
        <v>1869.5879999999997</v>
      </c>
      <c r="N325" s="5">
        <v>4</v>
      </c>
      <c r="O325" s="5">
        <v>0.1</v>
      </c>
      <c r="P325" s="8">
        <v>186.94800000000004</v>
      </c>
      <c r="Q325" s="5" t="s">
        <v>30</v>
      </c>
      <c r="R325">
        <f t="shared" si="17"/>
        <v>3</v>
      </c>
    </row>
    <row r="326" spans="1:18" ht="15.5" x14ac:dyDescent="0.35">
      <c r="A326" s="5">
        <v>25</v>
      </c>
      <c r="B326" s="5">
        <f t="shared" si="16"/>
        <v>2015</v>
      </c>
      <c r="C326" s="5">
        <f t="shared" si="15"/>
        <v>7</v>
      </c>
      <c r="D326" s="5" t="s">
        <v>80</v>
      </c>
      <c r="E326" s="6">
        <v>42216</v>
      </c>
      <c r="F326" s="6">
        <v>42217</v>
      </c>
      <c r="G326" s="5" t="s">
        <v>16</v>
      </c>
      <c r="H326" s="5" t="s">
        <v>17</v>
      </c>
      <c r="I326" s="5" t="s">
        <v>81</v>
      </c>
      <c r="J326" s="5" t="s">
        <v>82</v>
      </c>
      <c r="K326" s="5" t="s">
        <v>59</v>
      </c>
      <c r="L326" s="5" t="s">
        <v>21</v>
      </c>
      <c r="M326" s="7">
        <v>1713.8400000000001</v>
      </c>
      <c r="N326" s="5">
        <v>4</v>
      </c>
      <c r="O326" s="5">
        <v>0</v>
      </c>
      <c r="P326" s="8">
        <v>445.52</v>
      </c>
      <c r="Q326" s="5" t="s">
        <v>30</v>
      </c>
      <c r="R326">
        <f t="shared" si="17"/>
        <v>1</v>
      </c>
    </row>
    <row r="327" spans="1:18" ht="15.5" x14ac:dyDescent="0.35">
      <c r="A327" s="5">
        <v>604</v>
      </c>
      <c r="B327" s="5">
        <f t="shared" si="16"/>
        <v>2015</v>
      </c>
      <c r="C327" s="5">
        <f t="shared" si="15"/>
        <v>7</v>
      </c>
      <c r="D327" s="5" t="s">
        <v>495</v>
      </c>
      <c r="E327" s="6">
        <v>42206</v>
      </c>
      <c r="F327" s="6">
        <v>42210</v>
      </c>
      <c r="G327" s="5" t="s">
        <v>47</v>
      </c>
      <c r="H327" s="5" t="s">
        <v>17</v>
      </c>
      <c r="I327" s="5" t="s">
        <v>102</v>
      </c>
      <c r="J327" s="5" t="s">
        <v>103</v>
      </c>
      <c r="K327" s="5" t="s">
        <v>28</v>
      </c>
      <c r="L327" s="5" t="s">
        <v>29</v>
      </c>
      <c r="M327" s="7">
        <v>2063.7683999999999</v>
      </c>
      <c r="N327" s="5">
        <v>6</v>
      </c>
      <c r="O327" s="5">
        <v>0.27</v>
      </c>
      <c r="P327" s="8">
        <v>141.1884</v>
      </c>
      <c r="Q327" s="5" t="s">
        <v>22</v>
      </c>
      <c r="R327">
        <f t="shared" si="17"/>
        <v>4</v>
      </c>
    </row>
    <row r="328" spans="1:18" ht="15.5" x14ac:dyDescent="0.35">
      <c r="A328" s="5">
        <v>133</v>
      </c>
      <c r="B328" s="5">
        <f t="shared" si="16"/>
        <v>2015</v>
      </c>
      <c r="C328" s="5">
        <f t="shared" si="15"/>
        <v>7</v>
      </c>
      <c r="D328" s="5" t="s">
        <v>182</v>
      </c>
      <c r="E328" s="6">
        <v>42204</v>
      </c>
      <c r="F328" s="6">
        <v>42208</v>
      </c>
      <c r="G328" s="5" t="s">
        <v>47</v>
      </c>
      <c r="H328" s="5" t="s">
        <v>34</v>
      </c>
      <c r="I328" s="5" t="s">
        <v>102</v>
      </c>
      <c r="J328" s="5" t="s">
        <v>103</v>
      </c>
      <c r="K328" s="5" t="s">
        <v>28</v>
      </c>
      <c r="L328" s="5" t="s">
        <v>29</v>
      </c>
      <c r="M328" s="7">
        <v>3278.5847999999996</v>
      </c>
      <c r="N328" s="5">
        <v>8</v>
      </c>
      <c r="O328" s="5">
        <v>7.0000000000000007E-2</v>
      </c>
      <c r="P328" s="8">
        <v>140.82479999999995</v>
      </c>
      <c r="Q328" s="5" t="s">
        <v>22</v>
      </c>
      <c r="R328">
        <f t="shared" si="17"/>
        <v>4</v>
      </c>
    </row>
    <row r="329" spans="1:18" ht="15.5" x14ac:dyDescent="0.35">
      <c r="A329" s="5">
        <v>536</v>
      </c>
      <c r="B329" s="5">
        <f t="shared" si="16"/>
        <v>2015</v>
      </c>
      <c r="C329" s="5">
        <f t="shared" si="15"/>
        <v>7</v>
      </c>
      <c r="D329" s="5" t="s">
        <v>88</v>
      </c>
      <c r="E329" s="6">
        <v>42203</v>
      </c>
      <c r="F329" s="6">
        <v>42203</v>
      </c>
      <c r="G329" s="5" t="s">
        <v>39</v>
      </c>
      <c r="H329" s="5" t="s">
        <v>25</v>
      </c>
      <c r="I329" s="5" t="s">
        <v>155</v>
      </c>
      <c r="J329" s="5" t="s">
        <v>36</v>
      </c>
      <c r="K329" s="5" t="s">
        <v>37</v>
      </c>
      <c r="L329" s="5" t="s">
        <v>29</v>
      </c>
      <c r="M329" s="7">
        <v>1100.52</v>
      </c>
      <c r="N329" s="5">
        <v>3</v>
      </c>
      <c r="O329" s="5">
        <v>0</v>
      </c>
      <c r="P329" s="8">
        <v>352.07999999999993</v>
      </c>
      <c r="Q329" s="5" t="s">
        <v>30</v>
      </c>
      <c r="R329">
        <f t="shared" si="17"/>
        <v>0</v>
      </c>
    </row>
    <row r="330" spans="1:18" ht="15.5" x14ac:dyDescent="0.35">
      <c r="A330" s="5">
        <v>181</v>
      </c>
      <c r="B330" s="5">
        <f t="shared" si="16"/>
        <v>2015</v>
      </c>
      <c r="C330" s="5">
        <f t="shared" si="15"/>
        <v>7</v>
      </c>
      <c r="D330" s="5" t="s">
        <v>214</v>
      </c>
      <c r="E330" s="6">
        <v>42202</v>
      </c>
      <c r="F330" s="6">
        <v>42204</v>
      </c>
      <c r="G330" s="5" t="s">
        <v>24</v>
      </c>
      <c r="H330" s="5" t="s">
        <v>25</v>
      </c>
      <c r="I330" s="5" t="s">
        <v>132</v>
      </c>
      <c r="J330" s="5" t="s">
        <v>75</v>
      </c>
      <c r="K330" s="5" t="s">
        <v>37</v>
      </c>
      <c r="L330" s="5" t="s">
        <v>49</v>
      </c>
      <c r="M330" s="7">
        <v>3146.3999999999996</v>
      </c>
      <c r="N330" s="5">
        <v>6</v>
      </c>
      <c r="O330" s="5">
        <v>0</v>
      </c>
      <c r="P330" s="8">
        <v>629.28</v>
      </c>
      <c r="Q330" s="5" t="s">
        <v>30</v>
      </c>
      <c r="R330">
        <f t="shared" si="17"/>
        <v>2</v>
      </c>
    </row>
    <row r="331" spans="1:18" ht="15.5" x14ac:dyDescent="0.35">
      <c r="A331" s="5">
        <v>185</v>
      </c>
      <c r="B331" s="5">
        <f t="shared" si="16"/>
        <v>2015</v>
      </c>
      <c r="C331" s="5">
        <f t="shared" si="15"/>
        <v>7</v>
      </c>
      <c r="D331" s="5" t="s">
        <v>217</v>
      </c>
      <c r="E331" s="6">
        <v>42202</v>
      </c>
      <c r="F331" s="6">
        <v>42205</v>
      </c>
      <c r="G331" s="5" t="s">
        <v>16</v>
      </c>
      <c r="H331" s="5" t="s">
        <v>25</v>
      </c>
      <c r="I331" s="5" t="s">
        <v>91</v>
      </c>
      <c r="J331" s="5" t="s">
        <v>52</v>
      </c>
      <c r="K331" s="5" t="s">
        <v>28</v>
      </c>
      <c r="L331" s="5" t="s">
        <v>49</v>
      </c>
      <c r="M331" s="7">
        <v>4001.0399999999995</v>
      </c>
      <c r="N331" s="5">
        <v>8</v>
      </c>
      <c r="O331" s="5">
        <v>0</v>
      </c>
      <c r="P331" s="8">
        <v>1440.24</v>
      </c>
      <c r="Q331" s="5" t="s">
        <v>32</v>
      </c>
      <c r="R331">
        <f t="shared" si="17"/>
        <v>3</v>
      </c>
    </row>
    <row r="332" spans="1:18" ht="15.5" x14ac:dyDescent="0.35">
      <c r="A332" s="5">
        <v>394</v>
      </c>
      <c r="B332" s="5">
        <f t="shared" si="16"/>
        <v>2015</v>
      </c>
      <c r="C332" s="5">
        <f t="shared" si="15"/>
        <v>7</v>
      </c>
      <c r="D332" s="5" t="s">
        <v>181</v>
      </c>
      <c r="E332" s="6">
        <v>42199</v>
      </c>
      <c r="F332" s="6">
        <v>42203</v>
      </c>
      <c r="G332" s="5" t="s">
        <v>24</v>
      </c>
      <c r="H332" s="5" t="s">
        <v>17</v>
      </c>
      <c r="I332" s="5" t="s">
        <v>64</v>
      </c>
      <c r="J332" s="5" t="s">
        <v>36</v>
      </c>
      <c r="K332" s="5" t="s">
        <v>37</v>
      </c>
      <c r="L332" s="5" t="s">
        <v>21</v>
      </c>
      <c r="M332" s="7">
        <v>1824.144</v>
      </c>
      <c r="N332" s="5">
        <v>8</v>
      </c>
      <c r="O332" s="5">
        <v>0.65</v>
      </c>
      <c r="P332" s="8">
        <v>-1303.0560000000005</v>
      </c>
      <c r="Q332" s="5" t="s">
        <v>22</v>
      </c>
      <c r="R332">
        <f t="shared" si="17"/>
        <v>4</v>
      </c>
    </row>
    <row r="333" spans="1:18" ht="15.5" x14ac:dyDescent="0.35">
      <c r="A333" s="5">
        <v>195</v>
      </c>
      <c r="B333" s="5">
        <f t="shared" si="16"/>
        <v>2015</v>
      </c>
      <c r="C333" s="5">
        <f t="shared" si="15"/>
        <v>7</v>
      </c>
      <c r="D333" s="5" t="s">
        <v>226</v>
      </c>
      <c r="E333" s="6">
        <v>42197</v>
      </c>
      <c r="F333" s="6">
        <v>42199</v>
      </c>
      <c r="G333" s="5" t="s">
        <v>24</v>
      </c>
      <c r="H333" s="5" t="s">
        <v>17</v>
      </c>
      <c r="I333" s="5" t="s">
        <v>102</v>
      </c>
      <c r="J333" s="5" t="s">
        <v>103</v>
      </c>
      <c r="K333" s="5" t="s">
        <v>28</v>
      </c>
      <c r="L333" s="5" t="s">
        <v>49</v>
      </c>
      <c r="M333" s="7">
        <v>1722.2831999999999</v>
      </c>
      <c r="N333" s="5">
        <v>4</v>
      </c>
      <c r="O333" s="5">
        <v>0.17</v>
      </c>
      <c r="P333" s="8">
        <v>539.44319999999993</v>
      </c>
      <c r="Q333" s="5" t="s">
        <v>30</v>
      </c>
      <c r="R333">
        <f t="shared" si="17"/>
        <v>2</v>
      </c>
    </row>
    <row r="334" spans="1:18" ht="15.5" x14ac:dyDescent="0.35">
      <c r="A334" s="5">
        <v>378</v>
      </c>
      <c r="B334" s="5">
        <f t="shared" si="16"/>
        <v>2015</v>
      </c>
      <c r="C334" s="5">
        <f t="shared" si="15"/>
        <v>7</v>
      </c>
      <c r="D334" s="5" t="s">
        <v>348</v>
      </c>
      <c r="E334" s="6">
        <v>42197</v>
      </c>
      <c r="F334" s="6">
        <v>42198</v>
      </c>
      <c r="G334" s="5" t="s">
        <v>16</v>
      </c>
      <c r="H334" s="5" t="s">
        <v>17</v>
      </c>
      <c r="I334" s="5" t="s">
        <v>91</v>
      </c>
      <c r="J334" s="5" t="s">
        <v>52</v>
      </c>
      <c r="K334" s="5" t="s">
        <v>28</v>
      </c>
      <c r="L334" s="5" t="s">
        <v>29</v>
      </c>
      <c r="M334" s="7">
        <v>2190.75</v>
      </c>
      <c r="N334" s="5">
        <v>5</v>
      </c>
      <c r="O334" s="5">
        <v>0</v>
      </c>
      <c r="P334" s="8">
        <v>65.7</v>
      </c>
      <c r="Q334" s="5" t="s">
        <v>32</v>
      </c>
      <c r="R334">
        <f t="shared" si="17"/>
        <v>1</v>
      </c>
    </row>
    <row r="335" spans="1:18" ht="15.5" x14ac:dyDescent="0.35">
      <c r="A335" s="5">
        <v>578</v>
      </c>
      <c r="B335" s="5">
        <f t="shared" si="16"/>
        <v>2015</v>
      </c>
      <c r="C335" s="5">
        <f t="shared" si="15"/>
        <v>7</v>
      </c>
      <c r="D335" s="5" t="s">
        <v>266</v>
      </c>
      <c r="E335" s="6">
        <v>42196</v>
      </c>
      <c r="F335" s="6">
        <v>42199</v>
      </c>
      <c r="G335" s="5" t="s">
        <v>16</v>
      </c>
      <c r="H335" s="5" t="s">
        <v>17</v>
      </c>
      <c r="I335" s="5" t="s">
        <v>102</v>
      </c>
      <c r="J335" s="5" t="s">
        <v>103</v>
      </c>
      <c r="K335" s="5" t="s">
        <v>28</v>
      </c>
      <c r="L335" s="5" t="s">
        <v>29</v>
      </c>
      <c r="M335" s="7">
        <v>796.82400000000007</v>
      </c>
      <c r="N335" s="5">
        <v>6</v>
      </c>
      <c r="O335" s="5">
        <v>7.0000000000000007E-2</v>
      </c>
      <c r="P335" s="8">
        <v>231.26400000000001</v>
      </c>
      <c r="Q335" s="5" t="s">
        <v>22</v>
      </c>
      <c r="R335">
        <f t="shared" si="17"/>
        <v>3</v>
      </c>
    </row>
    <row r="336" spans="1:18" ht="15.5" x14ac:dyDescent="0.35">
      <c r="A336" s="5">
        <v>588</v>
      </c>
      <c r="B336" s="5">
        <f t="shared" si="16"/>
        <v>2015</v>
      </c>
      <c r="C336" s="5">
        <f t="shared" si="15"/>
        <v>7</v>
      </c>
      <c r="D336" s="5" t="s">
        <v>242</v>
      </c>
      <c r="E336" s="6">
        <v>42195</v>
      </c>
      <c r="F336" s="6">
        <v>42199</v>
      </c>
      <c r="G336" s="5" t="s">
        <v>24</v>
      </c>
      <c r="H336" s="5" t="s">
        <v>25</v>
      </c>
      <c r="I336" s="5" t="s">
        <v>35</v>
      </c>
      <c r="J336" s="5" t="s">
        <v>36</v>
      </c>
      <c r="K336" s="5" t="s">
        <v>37</v>
      </c>
      <c r="L336" s="5" t="s">
        <v>29</v>
      </c>
      <c r="M336" s="7">
        <v>1361.0430000000003</v>
      </c>
      <c r="N336" s="5">
        <v>9</v>
      </c>
      <c r="O336" s="5">
        <v>0.1</v>
      </c>
      <c r="P336" s="8">
        <v>196.53299999999996</v>
      </c>
      <c r="Q336" s="5" t="s">
        <v>22</v>
      </c>
      <c r="R336">
        <f t="shared" si="17"/>
        <v>4</v>
      </c>
    </row>
    <row r="337" spans="1:18" ht="15.5" x14ac:dyDescent="0.35">
      <c r="A337" s="5">
        <v>167</v>
      </c>
      <c r="B337" s="5">
        <f t="shared" si="16"/>
        <v>2015</v>
      </c>
      <c r="C337" s="5">
        <f t="shared" si="15"/>
        <v>7</v>
      </c>
      <c r="D337" s="5" t="s">
        <v>203</v>
      </c>
      <c r="E337" s="6">
        <v>42194</v>
      </c>
      <c r="F337" s="6">
        <v>42198</v>
      </c>
      <c r="G337" s="5" t="s">
        <v>47</v>
      </c>
      <c r="H337" s="5" t="s">
        <v>17</v>
      </c>
      <c r="I337" s="5" t="s">
        <v>102</v>
      </c>
      <c r="J337" s="5" t="s">
        <v>103</v>
      </c>
      <c r="K337" s="5" t="s">
        <v>28</v>
      </c>
      <c r="L337" s="5" t="s">
        <v>29</v>
      </c>
      <c r="M337" s="7">
        <v>2910.0815999999995</v>
      </c>
      <c r="N337" s="5">
        <v>8</v>
      </c>
      <c r="O337" s="5">
        <v>7.0000000000000007E-2</v>
      </c>
      <c r="P337" s="8">
        <v>125.12159999999994</v>
      </c>
      <c r="Q337" s="5" t="s">
        <v>22</v>
      </c>
      <c r="R337">
        <f t="shared" si="17"/>
        <v>4</v>
      </c>
    </row>
    <row r="338" spans="1:18" ht="15.5" x14ac:dyDescent="0.35">
      <c r="A338" s="5">
        <v>495</v>
      </c>
      <c r="B338" s="5">
        <f t="shared" si="16"/>
        <v>2015</v>
      </c>
      <c r="C338" s="5">
        <f t="shared" si="15"/>
        <v>7</v>
      </c>
      <c r="D338" s="5" t="s">
        <v>436</v>
      </c>
      <c r="E338" s="6">
        <v>42190</v>
      </c>
      <c r="F338" s="6">
        <v>42190</v>
      </c>
      <c r="G338" s="5" t="s">
        <v>39</v>
      </c>
      <c r="H338" s="5" t="s">
        <v>17</v>
      </c>
      <c r="I338" s="5" t="s">
        <v>437</v>
      </c>
      <c r="J338" s="5" t="s">
        <v>235</v>
      </c>
      <c r="K338" s="5" t="s">
        <v>42</v>
      </c>
      <c r="L338" s="5" t="s">
        <v>21</v>
      </c>
      <c r="M338" s="7">
        <v>1464.1200000000001</v>
      </c>
      <c r="N338" s="5">
        <v>6</v>
      </c>
      <c r="O338" s="5">
        <v>0</v>
      </c>
      <c r="P338" s="8">
        <v>439.19999999999993</v>
      </c>
      <c r="Q338" s="5" t="s">
        <v>22</v>
      </c>
      <c r="R338">
        <f t="shared" si="17"/>
        <v>0</v>
      </c>
    </row>
    <row r="339" spans="1:18" ht="15.5" x14ac:dyDescent="0.35">
      <c r="A339" s="5">
        <v>479</v>
      </c>
      <c r="B339" s="5">
        <f t="shared" si="16"/>
        <v>2015</v>
      </c>
      <c r="C339" s="5">
        <f t="shared" si="15"/>
        <v>7</v>
      </c>
      <c r="D339" s="5" t="s">
        <v>362</v>
      </c>
      <c r="E339" s="6">
        <v>42189</v>
      </c>
      <c r="F339" s="6">
        <v>42193</v>
      </c>
      <c r="G339" s="5" t="s">
        <v>47</v>
      </c>
      <c r="H339" s="5" t="s">
        <v>25</v>
      </c>
      <c r="I339" s="5" t="s">
        <v>61</v>
      </c>
      <c r="J339" s="5" t="s">
        <v>62</v>
      </c>
      <c r="K339" s="5" t="s">
        <v>28</v>
      </c>
      <c r="L339" s="5" t="s">
        <v>49</v>
      </c>
      <c r="M339" s="7">
        <v>3417.4800000000005</v>
      </c>
      <c r="N339" s="5">
        <v>6</v>
      </c>
      <c r="O339" s="5">
        <v>0</v>
      </c>
      <c r="P339" s="8">
        <v>854.28</v>
      </c>
      <c r="Q339" s="5" t="s">
        <v>32</v>
      </c>
      <c r="R339">
        <f t="shared" si="17"/>
        <v>4</v>
      </c>
    </row>
    <row r="340" spans="1:18" ht="15.5" x14ac:dyDescent="0.35">
      <c r="A340" s="5">
        <v>574</v>
      </c>
      <c r="B340" s="5">
        <f t="shared" si="16"/>
        <v>2015</v>
      </c>
      <c r="C340" s="5">
        <f t="shared" si="15"/>
        <v>7</v>
      </c>
      <c r="D340" s="5" t="s">
        <v>471</v>
      </c>
      <c r="E340" s="6">
        <v>42188</v>
      </c>
      <c r="F340" s="6">
        <v>42191</v>
      </c>
      <c r="G340" s="5" t="s">
        <v>16</v>
      </c>
      <c r="H340" s="5" t="s">
        <v>34</v>
      </c>
      <c r="I340" s="5" t="s">
        <v>18</v>
      </c>
      <c r="J340" s="5" t="s">
        <v>19</v>
      </c>
      <c r="K340" s="5" t="s">
        <v>20</v>
      </c>
      <c r="L340" s="5" t="s">
        <v>49</v>
      </c>
      <c r="M340" s="7">
        <v>163.96</v>
      </c>
      <c r="N340" s="5">
        <v>5</v>
      </c>
      <c r="O340" s="5">
        <v>0.2</v>
      </c>
      <c r="P340" s="8">
        <v>59.435499999999998</v>
      </c>
      <c r="Q340" s="5" t="s">
        <v>32</v>
      </c>
      <c r="R340">
        <f t="shared" si="17"/>
        <v>3</v>
      </c>
    </row>
    <row r="341" spans="1:18" ht="15.5" x14ac:dyDescent="0.35">
      <c r="A341" s="5">
        <v>619</v>
      </c>
      <c r="B341" s="5">
        <f t="shared" si="16"/>
        <v>2015</v>
      </c>
      <c r="C341" s="5">
        <f t="shared" si="15"/>
        <v>7</v>
      </c>
      <c r="D341" s="5" t="s">
        <v>471</v>
      </c>
      <c r="E341" s="6">
        <v>42188</v>
      </c>
      <c r="F341" s="6">
        <v>42191</v>
      </c>
      <c r="G341" s="5" t="s">
        <v>16</v>
      </c>
      <c r="H341" s="5" t="s">
        <v>34</v>
      </c>
      <c r="I341" s="5" t="s">
        <v>18</v>
      </c>
      <c r="J341" s="5" t="s">
        <v>19</v>
      </c>
      <c r="K341" s="5" t="s">
        <v>20</v>
      </c>
      <c r="L341" s="5" t="s">
        <v>49</v>
      </c>
      <c r="M341" s="7">
        <v>5.2319999999999984</v>
      </c>
      <c r="N341" s="5">
        <v>4</v>
      </c>
      <c r="O341" s="5">
        <v>0.8</v>
      </c>
      <c r="P341" s="8">
        <v>-8.1096000000000004</v>
      </c>
      <c r="Q341" s="5" t="s">
        <v>32</v>
      </c>
      <c r="R341">
        <f t="shared" si="17"/>
        <v>3</v>
      </c>
    </row>
    <row r="342" spans="1:18" ht="15.5" x14ac:dyDescent="0.35">
      <c r="A342" s="5">
        <v>331</v>
      </c>
      <c r="B342" s="5">
        <f t="shared" si="16"/>
        <v>2014</v>
      </c>
      <c r="C342" s="5">
        <f t="shared" si="15"/>
        <v>7</v>
      </c>
      <c r="D342" s="5" t="s">
        <v>332</v>
      </c>
      <c r="E342" s="6">
        <v>41850</v>
      </c>
      <c r="F342" s="6">
        <v>41850</v>
      </c>
      <c r="G342" s="5" t="s">
        <v>39</v>
      </c>
      <c r="H342" s="5" t="s">
        <v>25</v>
      </c>
      <c r="I342" s="5" t="s">
        <v>243</v>
      </c>
      <c r="J342" s="5" t="s">
        <v>62</v>
      </c>
      <c r="K342" s="5" t="s">
        <v>28</v>
      </c>
      <c r="L342" s="5" t="s">
        <v>21</v>
      </c>
      <c r="M342" s="7">
        <v>959.76</v>
      </c>
      <c r="N342" s="5">
        <v>3</v>
      </c>
      <c r="O342" s="5">
        <v>0</v>
      </c>
      <c r="P342" s="8">
        <v>460.62</v>
      </c>
      <c r="Q342" s="5" t="s">
        <v>30</v>
      </c>
      <c r="R342">
        <f t="shared" si="17"/>
        <v>0</v>
      </c>
    </row>
    <row r="343" spans="1:18" ht="15.5" x14ac:dyDescent="0.35">
      <c r="A343" s="5">
        <v>101</v>
      </c>
      <c r="B343" s="5">
        <f t="shared" si="16"/>
        <v>2014</v>
      </c>
      <c r="C343" s="5">
        <f t="shared" si="15"/>
        <v>7</v>
      </c>
      <c r="D343" s="5" t="s">
        <v>158</v>
      </c>
      <c r="E343" s="6">
        <v>41846</v>
      </c>
      <c r="F343" s="6">
        <v>41852</v>
      </c>
      <c r="G343" s="5" t="s">
        <v>47</v>
      </c>
      <c r="H343" s="5" t="s">
        <v>17</v>
      </c>
      <c r="I343" s="5" t="s">
        <v>97</v>
      </c>
      <c r="J343" s="5" t="s">
        <v>98</v>
      </c>
      <c r="K343" s="5" t="s">
        <v>42</v>
      </c>
      <c r="L343" s="5" t="s">
        <v>21</v>
      </c>
      <c r="M343" s="7">
        <v>3856.1399999999994</v>
      </c>
      <c r="N343" s="5">
        <v>6</v>
      </c>
      <c r="O343" s="5">
        <v>0</v>
      </c>
      <c r="P343" s="8">
        <v>1465.2</v>
      </c>
      <c r="Q343" s="5" t="s">
        <v>65</v>
      </c>
      <c r="R343">
        <f t="shared" si="17"/>
        <v>6</v>
      </c>
    </row>
    <row r="344" spans="1:18" ht="15.5" x14ac:dyDescent="0.35">
      <c r="A344" s="5">
        <v>224</v>
      </c>
      <c r="B344" s="5">
        <f t="shared" si="16"/>
        <v>2014</v>
      </c>
      <c r="C344" s="5">
        <f t="shared" si="15"/>
        <v>7</v>
      </c>
      <c r="D344" s="5" t="s">
        <v>249</v>
      </c>
      <c r="E344" s="6">
        <v>41845</v>
      </c>
      <c r="F344" s="6">
        <v>41850</v>
      </c>
      <c r="G344" s="5" t="s">
        <v>47</v>
      </c>
      <c r="H344" s="5" t="s">
        <v>17</v>
      </c>
      <c r="I344" s="5" t="s">
        <v>61</v>
      </c>
      <c r="J344" s="5" t="s">
        <v>62</v>
      </c>
      <c r="K344" s="5" t="s">
        <v>28</v>
      </c>
      <c r="L344" s="5" t="s">
        <v>21</v>
      </c>
      <c r="M344" s="7">
        <v>5211.12</v>
      </c>
      <c r="N344" s="5">
        <v>8</v>
      </c>
      <c r="O344" s="5">
        <v>0</v>
      </c>
      <c r="P344" s="8">
        <v>833.76</v>
      </c>
      <c r="Q344" s="5" t="s">
        <v>32</v>
      </c>
      <c r="R344">
        <f t="shared" si="17"/>
        <v>5</v>
      </c>
    </row>
    <row r="345" spans="1:18" ht="15.5" x14ac:dyDescent="0.35">
      <c r="A345" s="5">
        <v>516</v>
      </c>
      <c r="B345" s="5">
        <f t="shared" si="16"/>
        <v>2014</v>
      </c>
      <c r="C345" s="5">
        <f t="shared" si="15"/>
        <v>7</v>
      </c>
      <c r="D345" s="5" t="s">
        <v>449</v>
      </c>
      <c r="E345" s="6">
        <v>41845</v>
      </c>
      <c r="F345" s="6">
        <v>41848</v>
      </c>
      <c r="G345" s="5" t="s">
        <v>16</v>
      </c>
      <c r="H345" s="5" t="s">
        <v>17</v>
      </c>
      <c r="I345" s="5" t="s">
        <v>61</v>
      </c>
      <c r="J345" s="5" t="s">
        <v>62</v>
      </c>
      <c r="K345" s="5" t="s">
        <v>28</v>
      </c>
      <c r="L345" s="5" t="s">
        <v>29</v>
      </c>
      <c r="M345" s="7">
        <v>1236.33</v>
      </c>
      <c r="N345" s="5">
        <v>3</v>
      </c>
      <c r="O345" s="5">
        <v>0</v>
      </c>
      <c r="P345" s="8">
        <v>519.21</v>
      </c>
      <c r="Q345" s="5" t="s">
        <v>32</v>
      </c>
      <c r="R345">
        <f t="shared" si="17"/>
        <v>3</v>
      </c>
    </row>
    <row r="346" spans="1:18" ht="15.5" x14ac:dyDescent="0.35">
      <c r="A346" s="5">
        <v>556</v>
      </c>
      <c r="B346" s="5">
        <f t="shared" si="16"/>
        <v>2014</v>
      </c>
      <c r="C346" s="5">
        <f t="shared" si="15"/>
        <v>7</v>
      </c>
      <c r="D346" s="5" t="s">
        <v>466</v>
      </c>
      <c r="E346" s="6">
        <v>41845</v>
      </c>
      <c r="F346" s="6">
        <v>41848</v>
      </c>
      <c r="G346" s="5" t="s">
        <v>16</v>
      </c>
      <c r="H346" s="5" t="s">
        <v>25</v>
      </c>
      <c r="I346" s="5" t="s">
        <v>57</v>
      </c>
      <c r="J346" s="5" t="s">
        <v>58</v>
      </c>
      <c r="K346" s="5" t="s">
        <v>59</v>
      </c>
      <c r="L346" s="5" t="s">
        <v>29</v>
      </c>
      <c r="M346" s="7">
        <v>980.31999999999994</v>
      </c>
      <c r="N346" s="5">
        <v>2</v>
      </c>
      <c r="O346" s="5">
        <v>0.2</v>
      </c>
      <c r="P346" s="8">
        <v>110.28000000000006</v>
      </c>
      <c r="Q346" s="5" t="s">
        <v>32</v>
      </c>
      <c r="R346">
        <f t="shared" si="17"/>
        <v>3</v>
      </c>
    </row>
    <row r="347" spans="1:18" ht="15.5" x14ac:dyDescent="0.35">
      <c r="A347" s="5">
        <v>407</v>
      </c>
      <c r="B347" s="5">
        <f t="shared" si="16"/>
        <v>2014</v>
      </c>
      <c r="C347" s="5">
        <f t="shared" si="15"/>
        <v>7</v>
      </c>
      <c r="D347" s="5" t="s">
        <v>377</v>
      </c>
      <c r="E347" s="6">
        <v>41840</v>
      </c>
      <c r="F347" s="6">
        <v>41847</v>
      </c>
      <c r="G347" s="5" t="s">
        <v>47</v>
      </c>
      <c r="H347" s="5" t="s">
        <v>34</v>
      </c>
      <c r="I347" s="5" t="s">
        <v>164</v>
      </c>
      <c r="J347" s="5" t="s">
        <v>58</v>
      </c>
      <c r="K347" s="5" t="s">
        <v>59</v>
      </c>
      <c r="L347" s="5" t="s">
        <v>29</v>
      </c>
      <c r="M347" s="7">
        <v>1869.7199999999998</v>
      </c>
      <c r="N347" s="5">
        <v>6</v>
      </c>
      <c r="O347" s="5">
        <v>0</v>
      </c>
      <c r="P347" s="8">
        <v>205.56000000000003</v>
      </c>
      <c r="Q347" s="5" t="s">
        <v>65</v>
      </c>
      <c r="R347">
        <f t="shared" si="17"/>
        <v>7</v>
      </c>
    </row>
    <row r="348" spans="1:18" ht="15.5" x14ac:dyDescent="0.35">
      <c r="A348" s="5">
        <v>623</v>
      </c>
      <c r="B348" s="5">
        <f t="shared" si="16"/>
        <v>2014</v>
      </c>
      <c r="C348" s="5">
        <f t="shared" si="15"/>
        <v>7</v>
      </c>
      <c r="D348" s="5" t="s">
        <v>504</v>
      </c>
      <c r="E348" s="6">
        <v>41835</v>
      </c>
      <c r="F348" s="6">
        <v>41835</v>
      </c>
      <c r="G348" s="5" t="s">
        <v>39</v>
      </c>
      <c r="H348" s="5" t="s">
        <v>34</v>
      </c>
      <c r="I348" s="5" t="s">
        <v>128</v>
      </c>
      <c r="J348" s="5" t="s">
        <v>68</v>
      </c>
      <c r="K348" s="5" t="s">
        <v>37</v>
      </c>
      <c r="L348" s="5" t="s">
        <v>21</v>
      </c>
      <c r="M348" s="7">
        <v>1330.992</v>
      </c>
      <c r="N348" s="5">
        <v>12</v>
      </c>
      <c r="O348" s="5">
        <v>0.1</v>
      </c>
      <c r="P348" s="8">
        <v>-103.608</v>
      </c>
      <c r="Q348" s="5" t="s">
        <v>30</v>
      </c>
      <c r="R348">
        <f t="shared" si="17"/>
        <v>0</v>
      </c>
    </row>
    <row r="349" spans="1:18" ht="15.5" x14ac:dyDescent="0.35">
      <c r="A349" s="5">
        <v>751</v>
      </c>
      <c r="B349" s="5">
        <f t="shared" si="16"/>
        <v>2014</v>
      </c>
      <c r="C349" s="5">
        <f t="shared" si="15"/>
        <v>7</v>
      </c>
      <c r="D349" s="5" t="s">
        <v>149</v>
      </c>
      <c r="E349" s="6">
        <v>41835</v>
      </c>
      <c r="F349" s="6">
        <v>41838</v>
      </c>
      <c r="G349" s="5" t="s">
        <v>24</v>
      </c>
      <c r="H349" s="5" t="s">
        <v>17</v>
      </c>
      <c r="I349" s="5" t="s">
        <v>64</v>
      </c>
      <c r="J349" s="5" t="s">
        <v>36</v>
      </c>
      <c r="K349" s="5" t="s">
        <v>37</v>
      </c>
      <c r="L349" s="5" t="s">
        <v>29</v>
      </c>
      <c r="M349" s="7">
        <v>2958.9839999999999</v>
      </c>
      <c r="N349" s="5">
        <v>7</v>
      </c>
      <c r="O349" s="5">
        <v>0.1</v>
      </c>
      <c r="P349" s="8">
        <v>953.27399999999977</v>
      </c>
      <c r="Q349" s="5" t="s">
        <v>32</v>
      </c>
      <c r="R349">
        <f t="shared" si="17"/>
        <v>3</v>
      </c>
    </row>
    <row r="350" spans="1:18" ht="15.5" x14ac:dyDescent="0.35">
      <c r="A350" s="5">
        <v>635</v>
      </c>
      <c r="B350" s="5">
        <f t="shared" si="16"/>
        <v>2014</v>
      </c>
      <c r="C350" s="5">
        <f t="shared" si="15"/>
        <v>7</v>
      </c>
      <c r="D350" s="5" t="s">
        <v>510</v>
      </c>
      <c r="E350" s="6">
        <v>41831</v>
      </c>
      <c r="F350" s="6">
        <v>41835</v>
      </c>
      <c r="G350" s="5" t="s">
        <v>47</v>
      </c>
      <c r="H350" s="5" t="s">
        <v>17</v>
      </c>
      <c r="I350" s="5" t="s">
        <v>243</v>
      </c>
      <c r="J350" s="5" t="s">
        <v>62</v>
      </c>
      <c r="K350" s="5" t="s">
        <v>28</v>
      </c>
      <c r="L350" s="5" t="s">
        <v>29</v>
      </c>
      <c r="M350" s="7">
        <v>2888.76</v>
      </c>
      <c r="N350" s="5">
        <v>7</v>
      </c>
      <c r="O350" s="5">
        <v>0</v>
      </c>
      <c r="P350" s="8">
        <v>173.25</v>
      </c>
      <c r="Q350" s="5" t="s">
        <v>32</v>
      </c>
      <c r="R350">
        <f t="shared" si="17"/>
        <v>4</v>
      </c>
    </row>
    <row r="351" spans="1:18" ht="15.5" x14ac:dyDescent="0.35">
      <c r="A351" s="5">
        <v>721</v>
      </c>
      <c r="B351" s="5">
        <f t="shared" si="16"/>
        <v>2014</v>
      </c>
      <c r="C351" s="5">
        <f t="shared" si="15"/>
        <v>7</v>
      </c>
      <c r="D351" s="5" t="s">
        <v>414</v>
      </c>
      <c r="E351" s="6">
        <v>41828</v>
      </c>
      <c r="F351" s="6">
        <v>41831</v>
      </c>
      <c r="G351" s="5" t="s">
        <v>16</v>
      </c>
      <c r="H351" s="5" t="s">
        <v>17</v>
      </c>
      <c r="I351" s="5" t="s">
        <v>67</v>
      </c>
      <c r="J351" s="5" t="s">
        <v>68</v>
      </c>
      <c r="K351" s="5" t="s">
        <v>37</v>
      </c>
      <c r="L351" s="5" t="s">
        <v>49</v>
      </c>
      <c r="M351" s="7">
        <v>3979.29</v>
      </c>
      <c r="N351" s="5">
        <v>7</v>
      </c>
      <c r="O351" s="5">
        <v>0</v>
      </c>
      <c r="P351" s="8">
        <v>1989.5399999999997</v>
      </c>
      <c r="Q351" s="5" t="s">
        <v>32</v>
      </c>
      <c r="R351">
        <f t="shared" si="17"/>
        <v>3</v>
      </c>
    </row>
    <row r="352" spans="1:18" ht="15.5" x14ac:dyDescent="0.35">
      <c r="A352" s="5">
        <v>627</v>
      </c>
      <c r="B352" s="5">
        <f t="shared" si="16"/>
        <v>2014</v>
      </c>
      <c r="C352" s="5">
        <f t="shared" si="15"/>
        <v>7</v>
      </c>
      <c r="D352" s="5" t="s">
        <v>471</v>
      </c>
      <c r="E352" s="6">
        <v>41821</v>
      </c>
      <c r="F352" s="6">
        <v>41824</v>
      </c>
      <c r="G352" s="5" t="s">
        <v>24</v>
      </c>
      <c r="H352" s="5" t="s">
        <v>34</v>
      </c>
      <c r="I352" s="5" t="s">
        <v>18</v>
      </c>
      <c r="J352" s="5" t="s">
        <v>19</v>
      </c>
      <c r="K352" s="5" t="s">
        <v>20</v>
      </c>
      <c r="L352" s="5" t="s">
        <v>21</v>
      </c>
      <c r="M352" s="7">
        <v>50.120000000000005</v>
      </c>
      <c r="N352" s="5">
        <v>7</v>
      </c>
      <c r="O352" s="5">
        <v>0.2</v>
      </c>
      <c r="P352" s="8">
        <v>-0.62650000000000716</v>
      </c>
      <c r="Q352" s="5" t="s">
        <v>32</v>
      </c>
      <c r="R352">
        <f t="shared" si="17"/>
        <v>3</v>
      </c>
    </row>
    <row r="353" spans="1:18" ht="15.5" x14ac:dyDescent="0.35">
      <c r="A353" s="5">
        <v>266</v>
      </c>
      <c r="B353" s="5">
        <f t="shared" si="16"/>
        <v>2013</v>
      </c>
      <c r="C353" s="5">
        <f t="shared" si="15"/>
        <v>7</v>
      </c>
      <c r="D353" s="5" t="s">
        <v>280</v>
      </c>
      <c r="E353" s="6">
        <v>41478</v>
      </c>
      <c r="F353" s="6">
        <v>41483</v>
      </c>
      <c r="G353" s="5" t="s">
        <v>47</v>
      </c>
      <c r="H353" s="5" t="s">
        <v>17</v>
      </c>
      <c r="I353" s="5" t="s">
        <v>35</v>
      </c>
      <c r="J353" s="5" t="s">
        <v>36</v>
      </c>
      <c r="K353" s="5" t="s">
        <v>37</v>
      </c>
      <c r="L353" s="5" t="s">
        <v>21</v>
      </c>
      <c r="M353" s="7">
        <v>2944.08</v>
      </c>
      <c r="N353" s="5">
        <v>5</v>
      </c>
      <c r="O353" s="5">
        <v>0.1</v>
      </c>
      <c r="P353" s="8">
        <v>1112.1300000000001</v>
      </c>
      <c r="Q353" s="5" t="s">
        <v>22</v>
      </c>
      <c r="R353">
        <f t="shared" si="17"/>
        <v>5</v>
      </c>
    </row>
    <row r="354" spans="1:18" ht="15.5" x14ac:dyDescent="0.35">
      <c r="A354" s="5">
        <v>348</v>
      </c>
      <c r="B354" s="5">
        <f t="shared" si="16"/>
        <v>2013</v>
      </c>
      <c r="C354" s="5">
        <f t="shared" si="15"/>
        <v>7</v>
      </c>
      <c r="D354" s="5" t="s">
        <v>309</v>
      </c>
      <c r="E354" s="6">
        <v>41473</v>
      </c>
      <c r="F354" s="6">
        <v>41474</v>
      </c>
      <c r="G354" s="5" t="s">
        <v>16</v>
      </c>
      <c r="H354" s="5" t="s">
        <v>25</v>
      </c>
      <c r="I354" s="5" t="s">
        <v>26</v>
      </c>
      <c r="J354" s="5" t="s">
        <v>27</v>
      </c>
      <c r="K354" s="5" t="s">
        <v>28</v>
      </c>
      <c r="L354" s="5" t="s">
        <v>21</v>
      </c>
      <c r="M354" s="7">
        <v>1863</v>
      </c>
      <c r="N354" s="5">
        <v>8</v>
      </c>
      <c r="O354" s="5">
        <v>0.1</v>
      </c>
      <c r="P354" s="8">
        <v>393.24</v>
      </c>
      <c r="Q354" s="5" t="s">
        <v>22</v>
      </c>
      <c r="R354">
        <f t="shared" si="17"/>
        <v>1</v>
      </c>
    </row>
    <row r="355" spans="1:18" ht="15.5" x14ac:dyDescent="0.35">
      <c r="A355" s="5">
        <v>32</v>
      </c>
      <c r="B355" s="5">
        <f t="shared" si="16"/>
        <v>2013</v>
      </c>
      <c r="C355" s="5">
        <f t="shared" si="15"/>
        <v>7</v>
      </c>
      <c r="D355" s="5" t="s">
        <v>95</v>
      </c>
      <c r="E355" s="6">
        <v>41472</v>
      </c>
      <c r="F355" s="6">
        <v>41474</v>
      </c>
      <c r="G355" s="5" t="s">
        <v>16</v>
      </c>
      <c r="H355" s="5" t="s">
        <v>25</v>
      </c>
      <c r="I355" s="5" t="s">
        <v>64</v>
      </c>
      <c r="J355" s="5" t="s">
        <v>36</v>
      </c>
      <c r="K355" s="5" t="s">
        <v>37</v>
      </c>
      <c r="L355" s="5" t="s">
        <v>21</v>
      </c>
      <c r="M355" s="7">
        <v>2402.8650000000002</v>
      </c>
      <c r="N355" s="5">
        <v>9</v>
      </c>
      <c r="O355" s="5">
        <v>0.15</v>
      </c>
      <c r="P355" s="8">
        <v>763.15499999999997</v>
      </c>
      <c r="Q355" s="5" t="s">
        <v>30</v>
      </c>
      <c r="R355">
        <f t="shared" si="17"/>
        <v>2</v>
      </c>
    </row>
    <row r="356" spans="1:18" ht="15.5" x14ac:dyDescent="0.35">
      <c r="A356" s="5">
        <v>366</v>
      </c>
      <c r="B356" s="5">
        <f t="shared" si="16"/>
        <v>2013</v>
      </c>
      <c r="C356" s="5">
        <f t="shared" si="15"/>
        <v>7</v>
      </c>
      <c r="D356" s="5" t="s">
        <v>349</v>
      </c>
      <c r="E356" s="6">
        <v>41468</v>
      </c>
      <c r="F356" s="6">
        <v>41471</v>
      </c>
      <c r="G356" s="5" t="s">
        <v>24</v>
      </c>
      <c r="H356" s="5" t="s">
        <v>17</v>
      </c>
      <c r="I356" s="5" t="s">
        <v>350</v>
      </c>
      <c r="J356" s="5" t="s">
        <v>79</v>
      </c>
      <c r="K356" s="5" t="s">
        <v>37</v>
      </c>
      <c r="L356" s="5" t="s">
        <v>21</v>
      </c>
      <c r="M356" s="7">
        <v>1245.0000000000002</v>
      </c>
      <c r="N356" s="5">
        <v>4</v>
      </c>
      <c r="O356" s="5">
        <v>0</v>
      </c>
      <c r="P356" s="8">
        <v>161.76</v>
      </c>
      <c r="Q356" s="5" t="s">
        <v>30</v>
      </c>
      <c r="R356">
        <f t="shared" si="17"/>
        <v>3</v>
      </c>
    </row>
    <row r="357" spans="1:18" ht="15.5" x14ac:dyDescent="0.35">
      <c r="A357" s="5">
        <v>644</v>
      </c>
      <c r="B357" s="5">
        <f t="shared" si="16"/>
        <v>2013</v>
      </c>
      <c r="C357" s="5">
        <f t="shared" si="15"/>
        <v>7</v>
      </c>
      <c r="D357" s="5" t="s">
        <v>514</v>
      </c>
      <c r="E357" s="6">
        <v>41459</v>
      </c>
      <c r="F357" s="6">
        <v>41459</v>
      </c>
      <c r="G357" s="5" t="s">
        <v>39</v>
      </c>
      <c r="H357" s="5" t="s">
        <v>17</v>
      </c>
      <c r="I357" s="5" t="s">
        <v>57</v>
      </c>
      <c r="J357" s="5" t="s">
        <v>58</v>
      </c>
      <c r="K357" s="5" t="s">
        <v>59</v>
      </c>
      <c r="L357" s="5" t="s">
        <v>21</v>
      </c>
      <c r="M357" s="7">
        <v>1363.2000000000003</v>
      </c>
      <c r="N357" s="5">
        <v>8</v>
      </c>
      <c r="O357" s="5">
        <v>0.6</v>
      </c>
      <c r="P357" s="8">
        <v>-1806.2400000000005</v>
      </c>
      <c r="Q357" s="5" t="s">
        <v>30</v>
      </c>
      <c r="R357">
        <f t="shared" si="17"/>
        <v>0</v>
      </c>
    </row>
    <row r="358" spans="1:18" ht="15.5" x14ac:dyDescent="0.35">
      <c r="A358" s="5">
        <v>647</v>
      </c>
      <c r="B358" s="5">
        <f t="shared" si="16"/>
        <v>2013</v>
      </c>
      <c r="C358" s="5">
        <f t="shared" si="15"/>
        <v>7</v>
      </c>
      <c r="D358" s="5" t="s">
        <v>516</v>
      </c>
      <c r="E358" s="6">
        <v>41458</v>
      </c>
      <c r="F358" s="6">
        <v>41462</v>
      </c>
      <c r="G358" s="5" t="s">
        <v>47</v>
      </c>
      <c r="H358" s="5" t="s">
        <v>25</v>
      </c>
      <c r="I358" s="5" t="s">
        <v>64</v>
      </c>
      <c r="J358" s="5" t="s">
        <v>36</v>
      </c>
      <c r="K358" s="5" t="s">
        <v>37</v>
      </c>
      <c r="L358" s="5" t="s">
        <v>21</v>
      </c>
      <c r="M358" s="7">
        <v>2123.0280000000002</v>
      </c>
      <c r="N358" s="5">
        <v>8</v>
      </c>
      <c r="O358" s="5">
        <v>0.15</v>
      </c>
      <c r="P358" s="8">
        <v>124.7879999999999</v>
      </c>
      <c r="Q358" s="5" t="s">
        <v>22</v>
      </c>
      <c r="R358">
        <f t="shared" si="17"/>
        <v>4</v>
      </c>
    </row>
    <row r="359" spans="1:18" ht="15.5" x14ac:dyDescent="0.35">
      <c r="A359" s="5">
        <v>107</v>
      </c>
      <c r="B359" s="5">
        <f t="shared" si="16"/>
        <v>2012</v>
      </c>
      <c r="C359" s="5">
        <f t="shared" si="15"/>
        <v>7</v>
      </c>
      <c r="D359" s="5" t="s">
        <v>126</v>
      </c>
      <c r="E359" s="6">
        <v>41116</v>
      </c>
      <c r="F359" s="6">
        <v>41122</v>
      </c>
      <c r="G359" s="5" t="s">
        <v>47</v>
      </c>
      <c r="H359" s="5" t="s">
        <v>25</v>
      </c>
      <c r="I359" s="5" t="s">
        <v>18</v>
      </c>
      <c r="J359" s="5" t="s">
        <v>89</v>
      </c>
      <c r="K359" s="5" t="s">
        <v>20</v>
      </c>
      <c r="L359" s="5" t="s">
        <v>49</v>
      </c>
      <c r="M359" s="7">
        <v>65.78</v>
      </c>
      <c r="N359" s="5">
        <v>11</v>
      </c>
      <c r="O359" s="5">
        <v>0</v>
      </c>
      <c r="P359" s="8">
        <v>32.232199999999999</v>
      </c>
      <c r="Q359" s="5" t="s">
        <v>32</v>
      </c>
      <c r="R359">
        <f t="shared" si="17"/>
        <v>6</v>
      </c>
    </row>
    <row r="360" spans="1:18" ht="15.5" x14ac:dyDescent="0.35">
      <c r="A360" s="5">
        <v>220</v>
      </c>
      <c r="B360" s="5">
        <f t="shared" si="16"/>
        <v>2012</v>
      </c>
      <c r="C360" s="5">
        <f t="shared" si="15"/>
        <v>7</v>
      </c>
      <c r="D360" s="5" t="s">
        <v>247</v>
      </c>
      <c r="E360" s="6">
        <v>41108</v>
      </c>
      <c r="F360" s="6">
        <v>41109</v>
      </c>
      <c r="G360" s="5" t="s">
        <v>16</v>
      </c>
      <c r="H360" s="5" t="s">
        <v>17</v>
      </c>
      <c r="I360" s="5" t="s">
        <v>177</v>
      </c>
      <c r="J360" s="5" t="s">
        <v>103</v>
      </c>
      <c r="K360" s="5" t="s">
        <v>28</v>
      </c>
      <c r="L360" s="5" t="s">
        <v>21</v>
      </c>
      <c r="M360" s="7">
        <v>2555.6400000000003</v>
      </c>
      <c r="N360" s="5">
        <v>4</v>
      </c>
      <c r="O360" s="5">
        <v>0</v>
      </c>
      <c r="P360" s="8">
        <v>664.43999999999994</v>
      </c>
      <c r="Q360" s="5" t="s">
        <v>22</v>
      </c>
      <c r="R360">
        <f t="shared" si="17"/>
        <v>1</v>
      </c>
    </row>
    <row r="361" spans="1:18" ht="15.5" x14ac:dyDescent="0.35">
      <c r="A361" s="5">
        <v>569</v>
      </c>
      <c r="B361" s="5">
        <f t="shared" si="16"/>
        <v>2012</v>
      </c>
      <c r="C361" s="5">
        <f t="shared" si="15"/>
        <v>7</v>
      </c>
      <c r="D361" s="5" t="s">
        <v>471</v>
      </c>
      <c r="E361" s="6">
        <v>41107</v>
      </c>
      <c r="F361" s="6">
        <v>41107</v>
      </c>
      <c r="G361" s="5" t="s">
        <v>39</v>
      </c>
      <c r="H361" s="5" t="s">
        <v>34</v>
      </c>
      <c r="I361" s="5" t="s">
        <v>18</v>
      </c>
      <c r="J361" s="5" t="s">
        <v>48</v>
      </c>
      <c r="K361" s="5" t="s">
        <v>20</v>
      </c>
      <c r="L361" s="5" t="s">
        <v>29</v>
      </c>
      <c r="M361" s="7">
        <v>259.13600000000002</v>
      </c>
      <c r="N361" s="5">
        <v>4</v>
      </c>
      <c r="O361" s="5">
        <v>0.2</v>
      </c>
      <c r="P361" s="8">
        <v>-25.913599999999988</v>
      </c>
      <c r="Q361" s="5" t="s">
        <v>22</v>
      </c>
      <c r="R361">
        <f t="shared" si="17"/>
        <v>0</v>
      </c>
    </row>
    <row r="362" spans="1:18" ht="15.5" x14ac:dyDescent="0.35">
      <c r="A362" s="5">
        <v>390</v>
      </c>
      <c r="B362" s="5">
        <f t="shared" si="16"/>
        <v>2012</v>
      </c>
      <c r="C362" s="5">
        <f t="shared" si="15"/>
        <v>7</v>
      </c>
      <c r="D362" s="5" t="s">
        <v>368</v>
      </c>
      <c r="E362" s="6">
        <v>41103</v>
      </c>
      <c r="F362" s="6">
        <v>41104</v>
      </c>
      <c r="G362" s="5" t="s">
        <v>16</v>
      </c>
      <c r="H362" s="5" t="s">
        <v>17</v>
      </c>
      <c r="I362" s="5" t="s">
        <v>78</v>
      </c>
      <c r="J362" s="5" t="s">
        <v>79</v>
      </c>
      <c r="K362" s="5" t="s">
        <v>37</v>
      </c>
      <c r="L362" s="5" t="s">
        <v>21</v>
      </c>
      <c r="M362" s="7">
        <v>956.34000000000015</v>
      </c>
      <c r="N362" s="5">
        <v>4</v>
      </c>
      <c r="O362" s="5">
        <v>0.1</v>
      </c>
      <c r="P362" s="8">
        <v>-95.700000000000017</v>
      </c>
      <c r="Q362" s="5" t="s">
        <v>30</v>
      </c>
      <c r="R362">
        <f t="shared" si="17"/>
        <v>1</v>
      </c>
    </row>
    <row r="363" spans="1:18" ht="15.5" x14ac:dyDescent="0.35">
      <c r="A363" s="5">
        <v>186</v>
      </c>
      <c r="B363" s="5">
        <f t="shared" si="16"/>
        <v>2015</v>
      </c>
      <c r="C363" s="5">
        <f t="shared" si="15"/>
        <v>8</v>
      </c>
      <c r="D363" s="5" t="s">
        <v>218</v>
      </c>
      <c r="E363" s="6">
        <v>42245</v>
      </c>
      <c r="F363" s="6">
        <v>42250</v>
      </c>
      <c r="G363" s="5" t="s">
        <v>47</v>
      </c>
      <c r="H363" s="5" t="s">
        <v>34</v>
      </c>
      <c r="I363" s="5" t="s">
        <v>64</v>
      </c>
      <c r="J363" s="5" t="s">
        <v>36</v>
      </c>
      <c r="K363" s="5" t="s">
        <v>37</v>
      </c>
      <c r="L363" s="5" t="s">
        <v>21</v>
      </c>
      <c r="M363" s="7">
        <v>4876.875</v>
      </c>
      <c r="N363" s="5">
        <v>9</v>
      </c>
      <c r="O363" s="5">
        <v>0.15</v>
      </c>
      <c r="P363" s="8">
        <v>745.875</v>
      </c>
      <c r="Q363" s="5" t="s">
        <v>32</v>
      </c>
      <c r="R363">
        <f t="shared" si="17"/>
        <v>5</v>
      </c>
    </row>
    <row r="364" spans="1:18" ht="15.5" x14ac:dyDescent="0.35">
      <c r="A364" s="5">
        <v>293</v>
      </c>
      <c r="B364" s="5">
        <f t="shared" si="16"/>
        <v>2015</v>
      </c>
      <c r="C364" s="5">
        <f t="shared" si="15"/>
        <v>8</v>
      </c>
      <c r="D364" s="5" t="s">
        <v>304</v>
      </c>
      <c r="E364" s="6">
        <v>42245</v>
      </c>
      <c r="F364" s="6">
        <v>42249</v>
      </c>
      <c r="G364" s="5" t="s">
        <v>47</v>
      </c>
      <c r="H364" s="5" t="s">
        <v>34</v>
      </c>
      <c r="I364" s="5" t="s">
        <v>81</v>
      </c>
      <c r="J364" s="5" t="s">
        <v>82</v>
      </c>
      <c r="K364" s="5" t="s">
        <v>59</v>
      </c>
      <c r="L364" s="5" t="s">
        <v>21</v>
      </c>
      <c r="M364" s="7">
        <v>2142.3000000000002</v>
      </c>
      <c r="N364" s="5">
        <v>5</v>
      </c>
      <c r="O364" s="5">
        <v>0</v>
      </c>
      <c r="P364" s="8">
        <v>556.9</v>
      </c>
      <c r="Q364" s="5" t="s">
        <v>22</v>
      </c>
      <c r="R364">
        <f t="shared" si="17"/>
        <v>4</v>
      </c>
    </row>
    <row r="365" spans="1:18" ht="15.5" x14ac:dyDescent="0.35">
      <c r="A365" s="5">
        <v>760</v>
      </c>
      <c r="B365" s="5">
        <f t="shared" si="16"/>
        <v>2015</v>
      </c>
      <c r="C365" s="5">
        <f t="shared" si="15"/>
        <v>8</v>
      </c>
      <c r="D365" s="5" t="s">
        <v>557</v>
      </c>
      <c r="E365" s="6">
        <v>42245</v>
      </c>
      <c r="F365" s="6">
        <v>42250</v>
      </c>
      <c r="G365" s="5" t="s">
        <v>24</v>
      </c>
      <c r="H365" s="5" t="s">
        <v>17</v>
      </c>
      <c r="I365" s="5" t="s">
        <v>57</v>
      </c>
      <c r="J365" s="5" t="s">
        <v>58</v>
      </c>
      <c r="K365" s="5" t="s">
        <v>59</v>
      </c>
      <c r="L365" s="5" t="s">
        <v>49</v>
      </c>
      <c r="M365" s="7">
        <v>3044.8</v>
      </c>
      <c r="N365" s="5">
        <v>8</v>
      </c>
      <c r="O365" s="5">
        <v>0</v>
      </c>
      <c r="P365" s="8">
        <v>91.2</v>
      </c>
      <c r="Q365" s="5" t="s">
        <v>32</v>
      </c>
      <c r="R365">
        <f t="shared" si="17"/>
        <v>5</v>
      </c>
    </row>
    <row r="366" spans="1:18" ht="15.5" x14ac:dyDescent="0.35">
      <c r="A366" s="5">
        <v>48</v>
      </c>
      <c r="B366" s="5">
        <f t="shared" si="16"/>
        <v>2015</v>
      </c>
      <c r="C366" s="5">
        <f t="shared" si="15"/>
        <v>8</v>
      </c>
      <c r="D366" s="5" t="s">
        <v>110</v>
      </c>
      <c r="E366" s="6">
        <v>42244</v>
      </c>
      <c r="F366" s="6">
        <v>42245</v>
      </c>
      <c r="G366" s="5" t="s">
        <v>16</v>
      </c>
      <c r="H366" s="5" t="s">
        <v>17</v>
      </c>
      <c r="I366" s="5" t="s">
        <v>61</v>
      </c>
      <c r="J366" s="5" t="s">
        <v>62</v>
      </c>
      <c r="K366" s="5" t="s">
        <v>28</v>
      </c>
      <c r="L366" s="5" t="s">
        <v>29</v>
      </c>
      <c r="M366" s="7">
        <v>2761.2</v>
      </c>
      <c r="N366" s="5">
        <v>6</v>
      </c>
      <c r="O366" s="5">
        <v>0</v>
      </c>
      <c r="P366" s="8">
        <v>110.34</v>
      </c>
      <c r="Q366" s="5" t="s">
        <v>22</v>
      </c>
      <c r="R366">
        <f t="shared" si="17"/>
        <v>1</v>
      </c>
    </row>
    <row r="367" spans="1:18" ht="15.5" x14ac:dyDescent="0.35">
      <c r="A367" s="5">
        <v>301</v>
      </c>
      <c r="B367" s="5">
        <f t="shared" si="16"/>
        <v>2015</v>
      </c>
      <c r="C367" s="5">
        <f t="shared" si="15"/>
        <v>8</v>
      </c>
      <c r="D367" s="5" t="s">
        <v>312</v>
      </c>
      <c r="E367" s="6">
        <v>42244</v>
      </c>
      <c r="F367" s="6">
        <v>42247</v>
      </c>
      <c r="G367" s="5" t="s">
        <v>16</v>
      </c>
      <c r="H367" s="5" t="s">
        <v>17</v>
      </c>
      <c r="I367" s="5" t="s">
        <v>61</v>
      </c>
      <c r="J367" s="5" t="s">
        <v>62</v>
      </c>
      <c r="K367" s="5" t="s">
        <v>28</v>
      </c>
      <c r="L367" s="5" t="s">
        <v>49</v>
      </c>
      <c r="M367" s="7">
        <v>1682.91</v>
      </c>
      <c r="N367" s="5">
        <v>3</v>
      </c>
      <c r="O367" s="5">
        <v>0</v>
      </c>
      <c r="P367" s="8">
        <v>487.98</v>
      </c>
      <c r="Q367" s="5" t="s">
        <v>32</v>
      </c>
      <c r="R367">
        <f t="shared" si="17"/>
        <v>3</v>
      </c>
    </row>
    <row r="368" spans="1:18" ht="15.5" x14ac:dyDescent="0.35">
      <c r="A368" s="5">
        <v>74</v>
      </c>
      <c r="B368" s="5">
        <f t="shared" si="16"/>
        <v>2015</v>
      </c>
      <c r="C368" s="5">
        <f t="shared" si="15"/>
        <v>8</v>
      </c>
      <c r="D368" s="5" t="s">
        <v>137</v>
      </c>
      <c r="E368" s="6">
        <v>42242</v>
      </c>
      <c r="F368" s="6">
        <v>42243</v>
      </c>
      <c r="G368" s="5" t="s">
        <v>16</v>
      </c>
      <c r="H368" s="5" t="s">
        <v>25</v>
      </c>
      <c r="I368" s="5" t="s">
        <v>102</v>
      </c>
      <c r="J368" s="5" t="s">
        <v>103</v>
      </c>
      <c r="K368" s="5" t="s">
        <v>28</v>
      </c>
      <c r="L368" s="5" t="s">
        <v>29</v>
      </c>
      <c r="M368" s="7">
        <v>3427.1495999999997</v>
      </c>
      <c r="N368" s="5">
        <v>7</v>
      </c>
      <c r="O368" s="5">
        <v>0.47000000000000003</v>
      </c>
      <c r="P368" s="8">
        <v>-452.81039999999985</v>
      </c>
      <c r="Q368" s="5" t="s">
        <v>22</v>
      </c>
      <c r="R368">
        <f t="shared" si="17"/>
        <v>1</v>
      </c>
    </row>
    <row r="369" spans="1:18" ht="15.5" x14ac:dyDescent="0.35">
      <c r="A369" s="5">
        <v>742</v>
      </c>
      <c r="B369" s="5">
        <f t="shared" si="16"/>
        <v>2015</v>
      </c>
      <c r="C369" s="5">
        <f t="shared" si="15"/>
        <v>8</v>
      </c>
      <c r="D369" s="5" t="s">
        <v>344</v>
      </c>
      <c r="E369" s="6">
        <v>42242</v>
      </c>
      <c r="F369" s="6">
        <v>42244</v>
      </c>
      <c r="G369" s="5" t="s">
        <v>16</v>
      </c>
      <c r="H369" s="5" t="s">
        <v>34</v>
      </c>
      <c r="I369" s="5" t="s">
        <v>26</v>
      </c>
      <c r="J369" s="5" t="s">
        <v>27</v>
      </c>
      <c r="K369" s="5" t="s">
        <v>28</v>
      </c>
      <c r="L369" s="5" t="s">
        <v>29</v>
      </c>
      <c r="M369" s="7">
        <v>1653.8039999999994</v>
      </c>
      <c r="N369" s="5">
        <v>6</v>
      </c>
      <c r="O369" s="5">
        <v>0.4</v>
      </c>
      <c r="P369" s="8">
        <v>-689.25599999999986</v>
      </c>
      <c r="Q369" s="5" t="s">
        <v>22</v>
      </c>
      <c r="R369">
        <f t="shared" si="17"/>
        <v>2</v>
      </c>
    </row>
    <row r="370" spans="1:18" ht="15.5" x14ac:dyDescent="0.35">
      <c r="A370" s="5">
        <v>451</v>
      </c>
      <c r="B370" s="5">
        <f t="shared" si="16"/>
        <v>2015</v>
      </c>
      <c r="C370" s="5">
        <f t="shared" si="15"/>
        <v>8</v>
      </c>
      <c r="D370" s="5" t="s">
        <v>406</v>
      </c>
      <c r="E370" s="6">
        <v>42239</v>
      </c>
      <c r="F370" s="6">
        <v>42244</v>
      </c>
      <c r="G370" s="5" t="s">
        <v>47</v>
      </c>
      <c r="H370" s="5" t="s">
        <v>25</v>
      </c>
      <c r="I370" s="5" t="s">
        <v>325</v>
      </c>
      <c r="J370" s="5" t="s">
        <v>75</v>
      </c>
      <c r="K370" s="5" t="s">
        <v>37</v>
      </c>
      <c r="L370" s="5" t="s">
        <v>21</v>
      </c>
      <c r="M370" s="7">
        <v>3449.88</v>
      </c>
      <c r="N370" s="5">
        <v>14</v>
      </c>
      <c r="O370" s="5">
        <v>0</v>
      </c>
      <c r="P370" s="8">
        <v>275.94</v>
      </c>
      <c r="Q370" s="5" t="s">
        <v>32</v>
      </c>
      <c r="R370">
        <f t="shared" si="17"/>
        <v>5</v>
      </c>
    </row>
    <row r="371" spans="1:18" ht="15.5" x14ac:dyDescent="0.35">
      <c r="A371" s="5">
        <v>163</v>
      </c>
      <c r="B371" s="5">
        <f t="shared" si="16"/>
        <v>2015</v>
      </c>
      <c r="C371" s="5">
        <f t="shared" si="15"/>
        <v>8</v>
      </c>
      <c r="D371" s="5" t="s">
        <v>201</v>
      </c>
      <c r="E371" s="6">
        <v>42236</v>
      </c>
      <c r="F371" s="6">
        <v>42241</v>
      </c>
      <c r="G371" s="5" t="s">
        <v>47</v>
      </c>
      <c r="H371" s="5" t="s">
        <v>17</v>
      </c>
      <c r="I371" s="5" t="s">
        <v>54</v>
      </c>
      <c r="J371" s="5" t="s">
        <v>55</v>
      </c>
      <c r="K371" s="5" t="s">
        <v>28</v>
      </c>
      <c r="L371" s="5" t="s">
        <v>21</v>
      </c>
      <c r="M371" s="7">
        <v>5211.12</v>
      </c>
      <c r="N371" s="5">
        <v>8</v>
      </c>
      <c r="O371" s="5">
        <v>0</v>
      </c>
      <c r="P371" s="8">
        <v>1146.24</v>
      </c>
      <c r="Q371" s="5" t="s">
        <v>32</v>
      </c>
      <c r="R371">
        <f t="shared" si="17"/>
        <v>5</v>
      </c>
    </row>
    <row r="372" spans="1:18" ht="15.5" x14ac:dyDescent="0.35">
      <c r="A372" s="5">
        <v>575</v>
      </c>
      <c r="B372" s="5">
        <f t="shared" si="16"/>
        <v>2015</v>
      </c>
      <c r="C372" s="5">
        <f t="shared" si="15"/>
        <v>8</v>
      </c>
      <c r="D372" s="5" t="s">
        <v>471</v>
      </c>
      <c r="E372" s="6">
        <v>42234</v>
      </c>
      <c r="F372" s="6">
        <v>42240</v>
      </c>
      <c r="G372" s="5" t="s">
        <v>47</v>
      </c>
      <c r="H372" s="5" t="s">
        <v>34</v>
      </c>
      <c r="I372" s="5" t="s">
        <v>18</v>
      </c>
      <c r="J372" s="5" t="s">
        <v>108</v>
      </c>
      <c r="K372" s="5" t="s">
        <v>20</v>
      </c>
      <c r="L372" s="5" t="s">
        <v>21</v>
      </c>
      <c r="M372" s="7">
        <v>98.16</v>
      </c>
      <c r="N372" s="5">
        <v>6</v>
      </c>
      <c r="O372" s="5">
        <v>0</v>
      </c>
      <c r="P372" s="8">
        <v>9.8159999999999954</v>
      </c>
      <c r="Q372" s="5" t="s">
        <v>65</v>
      </c>
      <c r="R372">
        <f t="shared" si="17"/>
        <v>6</v>
      </c>
    </row>
    <row r="373" spans="1:18" ht="15.5" x14ac:dyDescent="0.35">
      <c r="A373" s="5">
        <v>584</v>
      </c>
      <c r="B373" s="5">
        <f t="shared" si="16"/>
        <v>2015</v>
      </c>
      <c r="C373" s="5">
        <f t="shared" si="15"/>
        <v>8</v>
      </c>
      <c r="D373" s="5" t="s">
        <v>471</v>
      </c>
      <c r="E373" s="6">
        <v>42234</v>
      </c>
      <c r="F373" s="6">
        <v>42240</v>
      </c>
      <c r="G373" s="5" t="s">
        <v>47</v>
      </c>
      <c r="H373" s="5" t="s">
        <v>34</v>
      </c>
      <c r="I373" s="5" t="s">
        <v>18</v>
      </c>
      <c r="J373" s="5" t="s">
        <v>108</v>
      </c>
      <c r="K373" s="5" t="s">
        <v>20</v>
      </c>
      <c r="L373" s="5" t="s">
        <v>49</v>
      </c>
      <c r="M373" s="7">
        <v>102.93</v>
      </c>
      <c r="N373" s="5">
        <v>3</v>
      </c>
      <c r="O373" s="5">
        <v>0</v>
      </c>
      <c r="P373" s="8">
        <v>48.377100000000006</v>
      </c>
      <c r="Q373" s="5" t="s">
        <v>65</v>
      </c>
      <c r="R373">
        <f t="shared" si="17"/>
        <v>6</v>
      </c>
    </row>
    <row r="374" spans="1:18" ht="15.5" x14ac:dyDescent="0.35">
      <c r="A374" s="5">
        <v>221</v>
      </c>
      <c r="B374" s="5">
        <f t="shared" si="16"/>
        <v>2015</v>
      </c>
      <c r="C374" s="5">
        <f t="shared" si="15"/>
        <v>8</v>
      </c>
      <c r="D374" s="5" t="s">
        <v>192</v>
      </c>
      <c r="E374" s="6">
        <v>42230</v>
      </c>
      <c r="F374" s="6">
        <v>42232</v>
      </c>
      <c r="G374" s="5" t="s">
        <v>24</v>
      </c>
      <c r="H374" s="5" t="s">
        <v>34</v>
      </c>
      <c r="I374" s="5" t="s">
        <v>248</v>
      </c>
      <c r="J374" s="5" t="s">
        <v>75</v>
      </c>
      <c r="K374" s="5" t="s">
        <v>37</v>
      </c>
      <c r="L374" s="5" t="s">
        <v>29</v>
      </c>
      <c r="M374" s="7">
        <v>3498.7200000000003</v>
      </c>
      <c r="N374" s="5">
        <v>8</v>
      </c>
      <c r="O374" s="5">
        <v>0</v>
      </c>
      <c r="P374" s="8">
        <v>594.72</v>
      </c>
      <c r="Q374" s="5" t="s">
        <v>32</v>
      </c>
      <c r="R374">
        <f t="shared" si="17"/>
        <v>2</v>
      </c>
    </row>
    <row r="375" spans="1:18" ht="15.5" x14ac:dyDescent="0.35">
      <c r="A375" s="5">
        <v>792</v>
      </c>
      <c r="B375" s="5">
        <f t="shared" si="16"/>
        <v>2015</v>
      </c>
      <c r="C375" s="5">
        <f t="shared" si="15"/>
        <v>8</v>
      </c>
      <c r="D375" s="5" t="s">
        <v>570</v>
      </c>
      <c r="E375" s="6">
        <v>42230</v>
      </c>
      <c r="F375" s="6">
        <v>42234</v>
      </c>
      <c r="G375" s="5" t="s">
        <v>47</v>
      </c>
      <c r="H375" s="5" t="s">
        <v>25</v>
      </c>
      <c r="I375" s="5" t="s">
        <v>347</v>
      </c>
      <c r="J375" s="5" t="s">
        <v>52</v>
      </c>
      <c r="K375" s="5" t="s">
        <v>28</v>
      </c>
      <c r="L375" s="5" t="s">
        <v>49</v>
      </c>
      <c r="M375" s="7">
        <v>1582.1100000000001</v>
      </c>
      <c r="N375" s="5">
        <v>6</v>
      </c>
      <c r="O375" s="5">
        <v>0.5</v>
      </c>
      <c r="P375" s="8">
        <v>-886.05000000000007</v>
      </c>
      <c r="Q375" s="5" t="s">
        <v>22</v>
      </c>
      <c r="R375">
        <f t="shared" si="17"/>
        <v>4</v>
      </c>
    </row>
    <row r="376" spans="1:18" ht="15.5" x14ac:dyDescent="0.35">
      <c r="A376" s="5">
        <v>638</v>
      </c>
      <c r="B376" s="5">
        <f t="shared" si="16"/>
        <v>2015</v>
      </c>
      <c r="C376" s="5">
        <f t="shared" si="15"/>
        <v>8</v>
      </c>
      <c r="D376" s="5" t="s">
        <v>299</v>
      </c>
      <c r="E376" s="6">
        <v>42228</v>
      </c>
      <c r="F376" s="6">
        <v>42231</v>
      </c>
      <c r="G376" s="5" t="s">
        <v>24</v>
      </c>
      <c r="H376" s="5" t="s">
        <v>17</v>
      </c>
      <c r="I376" s="5" t="s">
        <v>97</v>
      </c>
      <c r="J376" s="5" t="s">
        <v>98</v>
      </c>
      <c r="K376" s="5" t="s">
        <v>42</v>
      </c>
      <c r="L376" s="5" t="s">
        <v>21</v>
      </c>
      <c r="M376" s="7">
        <v>1018.3200000000002</v>
      </c>
      <c r="N376" s="5">
        <v>4</v>
      </c>
      <c r="O376" s="5">
        <v>0</v>
      </c>
      <c r="P376" s="8">
        <v>183.24</v>
      </c>
      <c r="Q376" s="5" t="s">
        <v>30</v>
      </c>
      <c r="R376">
        <f t="shared" si="17"/>
        <v>3</v>
      </c>
    </row>
    <row r="377" spans="1:18" ht="15.5" x14ac:dyDescent="0.35">
      <c r="A377" s="5">
        <v>63</v>
      </c>
      <c r="B377" s="5">
        <f t="shared" si="16"/>
        <v>2015</v>
      </c>
      <c r="C377" s="5">
        <f t="shared" si="15"/>
        <v>8</v>
      </c>
      <c r="D377" s="5" t="s">
        <v>123</v>
      </c>
      <c r="E377" s="6">
        <v>42227</v>
      </c>
      <c r="F377" s="6">
        <v>42232</v>
      </c>
      <c r="G377" s="5" t="s">
        <v>24</v>
      </c>
      <c r="H377" s="5" t="s">
        <v>25</v>
      </c>
      <c r="I377" s="5" t="s">
        <v>35</v>
      </c>
      <c r="J377" s="5" t="s">
        <v>36</v>
      </c>
      <c r="K377" s="5" t="s">
        <v>37</v>
      </c>
      <c r="L377" s="5" t="s">
        <v>21</v>
      </c>
      <c r="M377" s="7">
        <v>4473.0000000000009</v>
      </c>
      <c r="N377" s="5">
        <v>7</v>
      </c>
      <c r="O377" s="5">
        <v>0</v>
      </c>
      <c r="P377" s="8">
        <v>313.11</v>
      </c>
      <c r="Q377" s="5" t="s">
        <v>32</v>
      </c>
      <c r="R377">
        <f t="shared" si="17"/>
        <v>5</v>
      </c>
    </row>
    <row r="378" spans="1:18" ht="15.5" x14ac:dyDescent="0.35">
      <c r="A378" s="5">
        <v>621</v>
      </c>
      <c r="B378" s="5">
        <f t="shared" si="16"/>
        <v>2015</v>
      </c>
      <c r="C378" s="5">
        <f t="shared" si="15"/>
        <v>8</v>
      </c>
      <c r="D378" s="5" t="s">
        <v>502</v>
      </c>
      <c r="E378" s="6">
        <v>42227</v>
      </c>
      <c r="F378" s="6">
        <v>42230</v>
      </c>
      <c r="G378" s="5" t="s">
        <v>16</v>
      </c>
      <c r="H378" s="5" t="s">
        <v>34</v>
      </c>
      <c r="I378" s="5" t="s">
        <v>78</v>
      </c>
      <c r="J378" s="5" t="s">
        <v>79</v>
      </c>
      <c r="K378" s="5" t="s">
        <v>37</v>
      </c>
      <c r="L378" s="5" t="s">
        <v>29</v>
      </c>
      <c r="M378" s="7">
        <v>856.68000000000006</v>
      </c>
      <c r="N378" s="5">
        <v>2</v>
      </c>
      <c r="O378" s="5">
        <v>0</v>
      </c>
      <c r="P378" s="8">
        <v>274.08</v>
      </c>
      <c r="Q378" s="5" t="s">
        <v>30</v>
      </c>
      <c r="R378">
        <f t="shared" si="17"/>
        <v>3</v>
      </c>
    </row>
    <row r="379" spans="1:18" ht="15.5" x14ac:dyDescent="0.35">
      <c r="A379" s="5">
        <v>337</v>
      </c>
      <c r="B379" s="5">
        <f t="shared" si="16"/>
        <v>2015</v>
      </c>
      <c r="C379" s="5">
        <f t="shared" si="15"/>
        <v>8</v>
      </c>
      <c r="D379" s="5" t="s">
        <v>337</v>
      </c>
      <c r="E379" s="6">
        <v>42223</v>
      </c>
      <c r="F379" s="6">
        <v>42225</v>
      </c>
      <c r="G379" s="5" t="s">
        <v>24</v>
      </c>
      <c r="H379" s="5" t="s">
        <v>25</v>
      </c>
      <c r="I379" s="5" t="s">
        <v>64</v>
      </c>
      <c r="J379" s="5" t="s">
        <v>36</v>
      </c>
      <c r="K379" s="5" t="s">
        <v>37</v>
      </c>
      <c r="L379" s="5" t="s">
        <v>21</v>
      </c>
      <c r="M379" s="7">
        <v>1625.2425000000003</v>
      </c>
      <c r="N379" s="5">
        <v>3</v>
      </c>
      <c r="O379" s="5">
        <v>0.15</v>
      </c>
      <c r="P379" s="8">
        <v>-76.567499999999995</v>
      </c>
      <c r="Q379" s="5" t="s">
        <v>30</v>
      </c>
      <c r="R379">
        <f t="shared" si="17"/>
        <v>2</v>
      </c>
    </row>
    <row r="380" spans="1:18" ht="15.5" x14ac:dyDescent="0.35">
      <c r="A380" s="5">
        <v>499</v>
      </c>
      <c r="B380" s="5">
        <f t="shared" si="16"/>
        <v>2015</v>
      </c>
      <c r="C380" s="5">
        <f t="shared" si="15"/>
        <v>8</v>
      </c>
      <c r="D380" s="5" t="s">
        <v>220</v>
      </c>
      <c r="E380" s="6">
        <v>42223</v>
      </c>
      <c r="F380" s="6">
        <v>42228</v>
      </c>
      <c r="G380" s="5" t="s">
        <v>47</v>
      </c>
      <c r="H380" s="5" t="s">
        <v>17</v>
      </c>
      <c r="I380" s="5" t="s">
        <v>347</v>
      </c>
      <c r="J380" s="5" t="s">
        <v>52</v>
      </c>
      <c r="K380" s="5" t="s">
        <v>28</v>
      </c>
      <c r="L380" s="5" t="s">
        <v>29</v>
      </c>
      <c r="M380" s="7">
        <v>2584.0079999999998</v>
      </c>
      <c r="N380" s="5">
        <v>7</v>
      </c>
      <c r="O380" s="5">
        <v>0.2</v>
      </c>
      <c r="P380" s="8">
        <v>290.59800000000018</v>
      </c>
      <c r="Q380" s="5" t="s">
        <v>32</v>
      </c>
      <c r="R380">
        <f t="shared" si="17"/>
        <v>5</v>
      </c>
    </row>
    <row r="381" spans="1:18" ht="15.5" x14ac:dyDescent="0.35">
      <c r="A381" s="5">
        <v>381</v>
      </c>
      <c r="B381" s="5">
        <f t="shared" si="16"/>
        <v>2015</v>
      </c>
      <c r="C381" s="5">
        <f t="shared" si="15"/>
        <v>8</v>
      </c>
      <c r="D381" s="5" t="s">
        <v>341</v>
      </c>
      <c r="E381" s="6">
        <v>42222</v>
      </c>
      <c r="F381" s="6">
        <v>42225</v>
      </c>
      <c r="G381" s="5" t="s">
        <v>24</v>
      </c>
      <c r="H381" s="5" t="s">
        <v>17</v>
      </c>
      <c r="I381" s="5" t="s">
        <v>91</v>
      </c>
      <c r="J381" s="5" t="s">
        <v>52</v>
      </c>
      <c r="K381" s="5" t="s">
        <v>28</v>
      </c>
      <c r="L381" s="5" t="s">
        <v>21</v>
      </c>
      <c r="M381" s="7">
        <v>2550</v>
      </c>
      <c r="N381" s="5">
        <v>4</v>
      </c>
      <c r="O381" s="5">
        <v>0</v>
      </c>
      <c r="P381" s="8">
        <v>280.44</v>
      </c>
      <c r="Q381" s="5" t="s">
        <v>22</v>
      </c>
      <c r="R381">
        <f t="shared" si="17"/>
        <v>3</v>
      </c>
    </row>
    <row r="382" spans="1:18" ht="15.5" x14ac:dyDescent="0.35">
      <c r="A382" s="5">
        <v>543</v>
      </c>
      <c r="B382" s="5">
        <f t="shared" si="16"/>
        <v>2015</v>
      </c>
      <c r="C382" s="5">
        <f t="shared" si="15"/>
        <v>8</v>
      </c>
      <c r="D382" s="5" t="s">
        <v>460</v>
      </c>
      <c r="E382" s="6">
        <v>42222</v>
      </c>
      <c r="F382" s="6">
        <v>42223</v>
      </c>
      <c r="G382" s="5" t="s">
        <v>16</v>
      </c>
      <c r="H382" s="5" t="s">
        <v>17</v>
      </c>
      <c r="I382" s="5" t="s">
        <v>64</v>
      </c>
      <c r="J382" s="5" t="s">
        <v>36</v>
      </c>
      <c r="K382" s="5" t="s">
        <v>37</v>
      </c>
      <c r="L382" s="5" t="s">
        <v>21</v>
      </c>
      <c r="M382" s="7">
        <v>1547.1</v>
      </c>
      <c r="N382" s="5">
        <v>6</v>
      </c>
      <c r="O382" s="5">
        <v>0</v>
      </c>
      <c r="P382" s="8">
        <v>340.2</v>
      </c>
      <c r="Q382" s="5" t="s">
        <v>30</v>
      </c>
      <c r="R382">
        <f t="shared" si="17"/>
        <v>1</v>
      </c>
    </row>
    <row r="383" spans="1:18" ht="15.5" x14ac:dyDescent="0.35">
      <c r="A383" s="5">
        <v>703</v>
      </c>
      <c r="B383" s="5">
        <f t="shared" si="16"/>
        <v>2015</v>
      </c>
      <c r="C383" s="5">
        <f t="shared" si="15"/>
        <v>8</v>
      </c>
      <c r="D383" s="5" t="s">
        <v>159</v>
      </c>
      <c r="E383" s="6">
        <v>42222</v>
      </c>
      <c r="F383" s="6">
        <v>42222</v>
      </c>
      <c r="G383" s="5" t="s">
        <v>39</v>
      </c>
      <c r="H383" s="5" t="s">
        <v>25</v>
      </c>
      <c r="I383" s="5" t="s">
        <v>537</v>
      </c>
      <c r="J383" s="5" t="s">
        <v>79</v>
      </c>
      <c r="K383" s="5" t="s">
        <v>37</v>
      </c>
      <c r="L383" s="5" t="s">
        <v>21</v>
      </c>
      <c r="M383" s="7">
        <v>1590.9</v>
      </c>
      <c r="N383" s="5">
        <v>5</v>
      </c>
      <c r="O383" s="5">
        <v>0</v>
      </c>
      <c r="P383" s="8">
        <v>508.94999999999993</v>
      </c>
      <c r="Q383" s="5" t="s">
        <v>32</v>
      </c>
      <c r="R383">
        <f t="shared" si="17"/>
        <v>0</v>
      </c>
    </row>
    <row r="384" spans="1:18" ht="15.5" x14ac:dyDescent="0.35">
      <c r="A384" s="5">
        <v>59</v>
      </c>
      <c r="B384" s="5">
        <f t="shared" si="16"/>
        <v>2015</v>
      </c>
      <c r="C384" s="5">
        <f t="shared" si="15"/>
        <v>8</v>
      </c>
      <c r="D384" s="5" t="s">
        <v>120</v>
      </c>
      <c r="E384" s="6">
        <v>42221</v>
      </c>
      <c r="F384" s="6">
        <v>42222</v>
      </c>
      <c r="G384" s="5" t="s">
        <v>16</v>
      </c>
      <c r="H384" s="5" t="s">
        <v>17</v>
      </c>
      <c r="I384" s="5" t="s">
        <v>26</v>
      </c>
      <c r="J384" s="5" t="s">
        <v>27</v>
      </c>
      <c r="K384" s="5" t="s">
        <v>28</v>
      </c>
      <c r="L384" s="5" t="s">
        <v>49</v>
      </c>
      <c r="M384" s="7">
        <v>4191.5069999999996</v>
      </c>
      <c r="N384" s="5">
        <v>9</v>
      </c>
      <c r="O384" s="5">
        <v>0.1</v>
      </c>
      <c r="P384" s="8">
        <v>1164.2669999999998</v>
      </c>
      <c r="Q384" s="5" t="s">
        <v>22</v>
      </c>
      <c r="R384">
        <f t="shared" si="17"/>
        <v>1</v>
      </c>
    </row>
    <row r="385" spans="1:18" ht="15.5" x14ac:dyDescent="0.35">
      <c r="A385" s="5">
        <v>637</v>
      </c>
      <c r="B385" s="5">
        <f t="shared" si="16"/>
        <v>2015</v>
      </c>
      <c r="C385" s="5">
        <f t="shared" si="15"/>
        <v>8</v>
      </c>
      <c r="D385" s="5" t="s">
        <v>511</v>
      </c>
      <c r="E385" s="6">
        <v>42221</v>
      </c>
      <c r="F385" s="6">
        <v>42225</v>
      </c>
      <c r="G385" s="5" t="s">
        <v>47</v>
      </c>
      <c r="H385" s="5" t="s">
        <v>17</v>
      </c>
      <c r="I385" s="5" t="s">
        <v>78</v>
      </c>
      <c r="J385" s="5" t="s">
        <v>79</v>
      </c>
      <c r="K385" s="5" t="s">
        <v>37</v>
      </c>
      <c r="L385" s="5" t="s">
        <v>21</v>
      </c>
      <c r="M385" s="7">
        <v>1237.44</v>
      </c>
      <c r="N385" s="5">
        <v>8</v>
      </c>
      <c r="O385" s="5">
        <v>0</v>
      </c>
      <c r="P385" s="8">
        <v>74.16</v>
      </c>
      <c r="Q385" s="5" t="s">
        <v>22</v>
      </c>
      <c r="R385">
        <f t="shared" si="17"/>
        <v>4</v>
      </c>
    </row>
    <row r="386" spans="1:18" ht="15.5" x14ac:dyDescent="0.35">
      <c r="A386" s="5">
        <v>485</v>
      </c>
      <c r="B386" s="5">
        <f t="shared" si="16"/>
        <v>2015</v>
      </c>
      <c r="C386" s="5">
        <f t="shared" ref="C386:C449" si="18">MONTH(E386)</f>
        <v>8</v>
      </c>
      <c r="D386" s="5" t="s">
        <v>430</v>
      </c>
      <c r="E386" s="6">
        <v>42220</v>
      </c>
      <c r="F386" s="6">
        <v>42225</v>
      </c>
      <c r="G386" s="5" t="s">
        <v>24</v>
      </c>
      <c r="H386" s="5" t="s">
        <v>25</v>
      </c>
      <c r="I386" s="5" t="s">
        <v>431</v>
      </c>
      <c r="J386" s="5" t="s">
        <v>68</v>
      </c>
      <c r="K386" s="5" t="s">
        <v>37</v>
      </c>
      <c r="L386" s="5" t="s">
        <v>49</v>
      </c>
      <c r="M386" s="7">
        <v>3234.24</v>
      </c>
      <c r="N386" s="5">
        <v>6</v>
      </c>
      <c r="O386" s="5">
        <v>0</v>
      </c>
      <c r="P386" s="8">
        <v>970.19999999999993</v>
      </c>
      <c r="Q386" s="5" t="s">
        <v>32</v>
      </c>
      <c r="R386">
        <f t="shared" si="17"/>
        <v>5</v>
      </c>
    </row>
    <row r="387" spans="1:18" ht="15.5" x14ac:dyDescent="0.35">
      <c r="A387" s="5">
        <v>511</v>
      </c>
      <c r="B387" s="5">
        <f t="shared" ref="B387:B450" si="19">YEAR(E387)</f>
        <v>2015</v>
      </c>
      <c r="C387" s="5">
        <f t="shared" si="18"/>
        <v>8</v>
      </c>
      <c r="D387" s="5" t="s">
        <v>269</v>
      </c>
      <c r="E387" s="6">
        <v>42220</v>
      </c>
      <c r="F387" s="6">
        <v>42224</v>
      </c>
      <c r="G387" s="5" t="s">
        <v>47</v>
      </c>
      <c r="H387" s="5" t="s">
        <v>17</v>
      </c>
      <c r="I387" s="5" t="s">
        <v>18</v>
      </c>
      <c r="J387" s="5" t="s">
        <v>19</v>
      </c>
      <c r="K387" s="5" t="s">
        <v>20</v>
      </c>
      <c r="L387" s="5" t="s">
        <v>21</v>
      </c>
      <c r="M387" s="7">
        <v>39.816000000000003</v>
      </c>
      <c r="N387" s="5">
        <v>3</v>
      </c>
      <c r="O387" s="5">
        <v>0.2</v>
      </c>
      <c r="P387" s="8">
        <v>7.4654999999999987</v>
      </c>
      <c r="Q387" s="5" t="s">
        <v>22</v>
      </c>
      <c r="R387">
        <f t="shared" ref="R387:R450" si="20">F387-E387</f>
        <v>4</v>
      </c>
    </row>
    <row r="388" spans="1:18" ht="15.5" x14ac:dyDescent="0.35">
      <c r="A388" s="5">
        <v>77</v>
      </c>
      <c r="B388" s="5">
        <f t="shared" si="19"/>
        <v>2015</v>
      </c>
      <c r="C388" s="5">
        <f t="shared" si="18"/>
        <v>8</v>
      </c>
      <c r="D388" s="5" t="s">
        <v>126</v>
      </c>
      <c r="E388" s="6">
        <v>42218</v>
      </c>
      <c r="F388" s="6">
        <v>42224</v>
      </c>
      <c r="G388" s="5" t="s">
        <v>47</v>
      </c>
      <c r="H388" s="5" t="s">
        <v>25</v>
      </c>
      <c r="I388" s="5" t="s">
        <v>18</v>
      </c>
      <c r="J388" s="5" t="s">
        <v>19</v>
      </c>
      <c r="K388" s="5" t="s">
        <v>20</v>
      </c>
      <c r="L388" s="5" t="s">
        <v>21</v>
      </c>
      <c r="M388" s="7">
        <v>1439.982</v>
      </c>
      <c r="N388" s="5">
        <v>3</v>
      </c>
      <c r="O388" s="5">
        <v>0.4</v>
      </c>
      <c r="P388" s="8">
        <v>-263.99670000000026</v>
      </c>
      <c r="Q388" s="5" t="s">
        <v>32</v>
      </c>
      <c r="R388">
        <f t="shared" si="20"/>
        <v>6</v>
      </c>
    </row>
    <row r="389" spans="1:18" ht="15.5" x14ac:dyDescent="0.35">
      <c r="A389" s="5">
        <v>116</v>
      </c>
      <c r="B389" s="5">
        <f t="shared" si="19"/>
        <v>2015</v>
      </c>
      <c r="C389" s="5">
        <f t="shared" si="18"/>
        <v>8</v>
      </c>
      <c r="D389" s="5" t="s">
        <v>126</v>
      </c>
      <c r="E389" s="6">
        <v>42218</v>
      </c>
      <c r="F389" s="6">
        <v>42224</v>
      </c>
      <c r="G389" s="5" t="s">
        <v>47</v>
      </c>
      <c r="H389" s="5" t="s">
        <v>25</v>
      </c>
      <c r="I389" s="5" t="s">
        <v>18</v>
      </c>
      <c r="J389" s="5" t="s">
        <v>19</v>
      </c>
      <c r="K389" s="5" t="s">
        <v>20</v>
      </c>
      <c r="L389" s="5" t="s">
        <v>49</v>
      </c>
      <c r="M389" s="7">
        <v>36.288000000000011</v>
      </c>
      <c r="N389" s="5">
        <v>7</v>
      </c>
      <c r="O389" s="5">
        <v>0.2</v>
      </c>
      <c r="P389" s="8">
        <v>12.700800000000001</v>
      </c>
      <c r="Q389" s="5" t="s">
        <v>32</v>
      </c>
      <c r="R389">
        <f t="shared" si="20"/>
        <v>6</v>
      </c>
    </row>
    <row r="390" spans="1:18" ht="15.5" x14ac:dyDescent="0.35">
      <c r="A390" s="5">
        <v>152</v>
      </c>
      <c r="B390" s="5">
        <f t="shared" si="19"/>
        <v>2015</v>
      </c>
      <c r="C390" s="5">
        <f t="shared" si="18"/>
        <v>8</v>
      </c>
      <c r="D390" s="5" t="s">
        <v>194</v>
      </c>
      <c r="E390" s="6">
        <v>42218</v>
      </c>
      <c r="F390" s="6">
        <v>42219</v>
      </c>
      <c r="G390" s="5" t="s">
        <v>16</v>
      </c>
      <c r="H390" s="5" t="s">
        <v>17</v>
      </c>
      <c r="I390" s="5" t="s">
        <v>64</v>
      </c>
      <c r="J390" s="5" t="s">
        <v>36</v>
      </c>
      <c r="K390" s="5" t="s">
        <v>37</v>
      </c>
      <c r="L390" s="5" t="s">
        <v>29</v>
      </c>
      <c r="M390" s="7">
        <v>1112.778</v>
      </c>
      <c r="N390" s="5">
        <v>3</v>
      </c>
      <c r="O390" s="5">
        <v>0.1</v>
      </c>
      <c r="P390" s="8">
        <v>296.65800000000007</v>
      </c>
      <c r="Q390" s="5" t="s">
        <v>30</v>
      </c>
      <c r="R390">
        <f t="shared" si="20"/>
        <v>1</v>
      </c>
    </row>
    <row r="391" spans="1:18" ht="15.5" x14ac:dyDescent="0.35">
      <c r="A391" s="5">
        <v>64</v>
      </c>
      <c r="B391" s="5">
        <f t="shared" si="19"/>
        <v>2014</v>
      </c>
      <c r="C391" s="5">
        <f t="shared" si="18"/>
        <v>8</v>
      </c>
      <c r="D391" s="5" t="s">
        <v>124</v>
      </c>
      <c r="E391" s="6">
        <v>41882</v>
      </c>
      <c r="F391" s="6">
        <v>41885</v>
      </c>
      <c r="G391" s="5" t="s">
        <v>16</v>
      </c>
      <c r="H391" s="5" t="s">
        <v>25</v>
      </c>
      <c r="I391" s="5" t="s">
        <v>35</v>
      </c>
      <c r="J391" s="5" t="s">
        <v>36</v>
      </c>
      <c r="K391" s="5" t="s">
        <v>37</v>
      </c>
      <c r="L391" s="5" t="s">
        <v>21</v>
      </c>
      <c r="M391" s="7">
        <v>1502.0100000000002</v>
      </c>
      <c r="N391" s="5">
        <v>9</v>
      </c>
      <c r="O391" s="5">
        <v>0</v>
      </c>
      <c r="P391" s="8">
        <v>225.18</v>
      </c>
      <c r="Q391" s="5" t="s">
        <v>30</v>
      </c>
      <c r="R391">
        <f t="shared" si="20"/>
        <v>3</v>
      </c>
    </row>
    <row r="392" spans="1:18" ht="15.5" x14ac:dyDescent="0.35">
      <c r="A392" s="5">
        <v>159</v>
      </c>
      <c r="B392" s="5">
        <f t="shared" si="19"/>
        <v>2014</v>
      </c>
      <c r="C392" s="5">
        <f t="shared" si="18"/>
        <v>8</v>
      </c>
      <c r="D392" s="5" t="s">
        <v>163</v>
      </c>
      <c r="E392" s="6">
        <v>41881</v>
      </c>
      <c r="F392" s="6">
        <v>41886</v>
      </c>
      <c r="G392" s="5" t="s">
        <v>47</v>
      </c>
      <c r="H392" s="5" t="s">
        <v>34</v>
      </c>
      <c r="I392" s="5" t="s">
        <v>18</v>
      </c>
      <c r="J392" s="5" t="s">
        <v>89</v>
      </c>
      <c r="K392" s="5" t="s">
        <v>20</v>
      </c>
      <c r="L392" s="5" t="s">
        <v>49</v>
      </c>
      <c r="M392" s="7">
        <v>27.93</v>
      </c>
      <c r="N392" s="5">
        <v>3</v>
      </c>
      <c r="O392" s="5">
        <v>0</v>
      </c>
      <c r="P392" s="8">
        <v>8.0996999999999986</v>
      </c>
      <c r="Q392" s="5" t="s">
        <v>32</v>
      </c>
      <c r="R392">
        <f t="shared" si="20"/>
        <v>5</v>
      </c>
    </row>
    <row r="393" spans="1:18" ht="15.5" x14ac:dyDescent="0.35">
      <c r="A393" s="5">
        <v>149</v>
      </c>
      <c r="B393" s="5">
        <f t="shared" si="19"/>
        <v>2014</v>
      </c>
      <c r="C393" s="5">
        <f t="shared" si="18"/>
        <v>8</v>
      </c>
      <c r="D393" s="5" t="s">
        <v>192</v>
      </c>
      <c r="E393" s="6">
        <v>41878</v>
      </c>
      <c r="F393" s="6">
        <v>41880</v>
      </c>
      <c r="G393" s="5" t="s">
        <v>24</v>
      </c>
      <c r="H393" s="5" t="s">
        <v>34</v>
      </c>
      <c r="I393" s="5" t="s">
        <v>26</v>
      </c>
      <c r="J393" s="5" t="s">
        <v>27</v>
      </c>
      <c r="K393" s="5" t="s">
        <v>28</v>
      </c>
      <c r="L393" s="5" t="s">
        <v>29</v>
      </c>
      <c r="M393" s="7">
        <v>2760.3450000000003</v>
      </c>
      <c r="N393" s="5">
        <v>7</v>
      </c>
      <c r="O393" s="5">
        <v>0.1</v>
      </c>
      <c r="P393" s="8">
        <v>-214.72500000000002</v>
      </c>
      <c r="Q393" s="5" t="s">
        <v>22</v>
      </c>
      <c r="R393">
        <f t="shared" si="20"/>
        <v>2</v>
      </c>
    </row>
    <row r="394" spans="1:18" ht="15.5" x14ac:dyDescent="0.35">
      <c r="A394" s="5">
        <v>255</v>
      </c>
      <c r="B394" s="5">
        <f t="shared" si="19"/>
        <v>2014</v>
      </c>
      <c r="C394" s="5">
        <f t="shared" si="18"/>
        <v>8</v>
      </c>
      <c r="D394" s="5" t="s">
        <v>273</v>
      </c>
      <c r="E394" s="6">
        <v>41875</v>
      </c>
      <c r="F394" s="6">
        <v>41877</v>
      </c>
      <c r="G394" s="5" t="s">
        <v>24</v>
      </c>
      <c r="H394" s="5" t="s">
        <v>34</v>
      </c>
      <c r="I394" s="5" t="s">
        <v>61</v>
      </c>
      <c r="J394" s="5" t="s">
        <v>62</v>
      </c>
      <c r="K394" s="5" t="s">
        <v>28</v>
      </c>
      <c r="L394" s="5" t="s">
        <v>29</v>
      </c>
      <c r="M394" s="7">
        <v>2214.8490000000002</v>
      </c>
      <c r="N394" s="5">
        <v>7</v>
      </c>
      <c r="O394" s="5">
        <v>0.3</v>
      </c>
      <c r="P394" s="8">
        <v>-221.57100000000014</v>
      </c>
      <c r="Q394" s="5" t="s">
        <v>30</v>
      </c>
      <c r="R394">
        <f t="shared" si="20"/>
        <v>2</v>
      </c>
    </row>
    <row r="395" spans="1:18" ht="15.5" x14ac:dyDescent="0.35">
      <c r="A395" s="5">
        <v>41</v>
      </c>
      <c r="B395" s="5">
        <f t="shared" si="19"/>
        <v>2014</v>
      </c>
      <c r="C395" s="5">
        <f t="shared" si="18"/>
        <v>8</v>
      </c>
      <c r="D395" s="5" t="s">
        <v>101</v>
      </c>
      <c r="E395" s="6">
        <v>41873</v>
      </c>
      <c r="F395" s="6">
        <v>41877</v>
      </c>
      <c r="G395" s="5" t="s">
        <v>47</v>
      </c>
      <c r="H395" s="5" t="s">
        <v>17</v>
      </c>
      <c r="I395" s="5" t="s">
        <v>102</v>
      </c>
      <c r="J395" s="5" t="s">
        <v>103</v>
      </c>
      <c r="K395" s="5" t="s">
        <v>28</v>
      </c>
      <c r="L395" s="5" t="s">
        <v>21</v>
      </c>
      <c r="M395" s="7">
        <v>3200.5962</v>
      </c>
      <c r="N395" s="5">
        <v>6</v>
      </c>
      <c r="O395" s="5">
        <v>0.17</v>
      </c>
      <c r="P395" s="8">
        <v>-77.203799999999887</v>
      </c>
      <c r="Q395" s="5" t="s">
        <v>22</v>
      </c>
      <c r="R395">
        <f t="shared" si="20"/>
        <v>4</v>
      </c>
    </row>
    <row r="396" spans="1:18" ht="15.5" x14ac:dyDescent="0.35">
      <c r="A396" s="5">
        <v>597</v>
      </c>
      <c r="B396" s="5">
        <f t="shared" si="19"/>
        <v>2014</v>
      </c>
      <c r="C396" s="5">
        <f t="shared" si="18"/>
        <v>8</v>
      </c>
      <c r="D396" s="5" t="s">
        <v>489</v>
      </c>
      <c r="E396" s="6">
        <v>41871</v>
      </c>
      <c r="F396" s="6">
        <v>41871</v>
      </c>
      <c r="G396" s="5" t="s">
        <v>39</v>
      </c>
      <c r="H396" s="5" t="s">
        <v>34</v>
      </c>
      <c r="I396" s="5" t="s">
        <v>490</v>
      </c>
      <c r="J396" s="5" t="s">
        <v>103</v>
      </c>
      <c r="K396" s="5" t="s">
        <v>28</v>
      </c>
      <c r="L396" s="5" t="s">
        <v>49</v>
      </c>
      <c r="M396" s="7">
        <v>1549.1285999999998</v>
      </c>
      <c r="N396" s="5">
        <v>6</v>
      </c>
      <c r="O396" s="5">
        <v>0.17</v>
      </c>
      <c r="P396" s="8">
        <v>-56.111400000000003</v>
      </c>
      <c r="Q396" s="5" t="s">
        <v>30</v>
      </c>
      <c r="R396">
        <f t="shared" si="20"/>
        <v>0</v>
      </c>
    </row>
    <row r="397" spans="1:18" ht="15.5" x14ac:dyDescent="0.35">
      <c r="A397" s="5">
        <v>492</v>
      </c>
      <c r="B397" s="5">
        <f t="shared" si="19"/>
        <v>2014</v>
      </c>
      <c r="C397" s="5">
        <f t="shared" si="18"/>
        <v>8</v>
      </c>
      <c r="D397" s="5" t="s">
        <v>433</v>
      </c>
      <c r="E397" s="6">
        <v>41870</v>
      </c>
      <c r="F397" s="6">
        <v>41872</v>
      </c>
      <c r="G397" s="5" t="s">
        <v>24</v>
      </c>
      <c r="H397" s="5" t="s">
        <v>25</v>
      </c>
      <c r="I397" s="5" t="s">
        <v>347</v>
      </c>
      <c r="J397" s="5" t="s">
        <v>52</v>
      </c>
      <c r="K397" s="5" t="s">
        <v>28</v>
      </c>
      <c r="L397" s="5" t="s">
        <v>21</v>
      </c>
      <c r="M397" s="7">
        <v>2863.08</v>
      </c>
      <c r="N397" s="5">
        <v>9</v>
      </c>
      <c r="O397" s="5">
        <v>0.5</v>
      </c>
      <c r="P397" s="8">
        <v>-458.19000000000005</v>
      </c>
      <c r="Q397" s="5" t="s">
        <v>32</v>
      </c>
      <c r="R397">
        <f t="shared" si="20"/>
        <v>2</v>
      </c>
    </row>
    <row r="398" spans="1:18" ht="15.5" x14ac:dyDescent="0.35">
      <c r="A398" s="5">
        <v>763</v>
      </c>
      <c r="B398" s="5">
        <f t="shared" si="19"/>
        <v>2014</v>
      </c>
      <c r="C398" s="5">
        <f t="shared" si="18"/>
        <v>8</v>
      </c>
      <c r="D398" s="5" t="s">
        <v>268</v>
      </c>
      <c r="E398" s="6">
        <v>41870</v>
      </c>
      <c r="F398" s="6">
        <v>41871</v>
      </c>
      <c r="G398" s="5" t="s">
        <v>16</v>
      </c>
      <c r="H398" s="5" t="s">
        <v>34</v>
      </c>
      <c r="I398" s="5" t="s">
        <v>558</v>
      </c>
      <c r="J398" s="5" t="s">
        <v>41</v>
      </c>
      <c r="K398" s="5" t="s">
        <v>42</v>
      </c>
      <c r="L398" s="5" t="s">
        <v>29</v>
      </c>
      <c r="M398" s="7">
        <v>1669.248</v>
      </c>
      <c r="N398" s="5">
        <v>12</v>
      </c>
      <c r="O398" s="5">
        <v>0.7</v>
      </c>
      <c r="P398" s="8">
        <v>-1558.1519999999996</v>
      </c>
      <c r="Q398" s="5" t="s">
        <v>32</v>
      </c>
      <c r="R398">
        <f t="shared" si="20"/>
        <v>1</v>
      </c>
    </row>
    <row r="399" spans="1:18" ht="15.5" x14ac:dyDescent="0.35">
      <c r="A399" s="5">
        <v>388</v>
      </c>
      <c r="B399" s="5">
        <f t="shared" si="19"/>
        <v>2014</v>
      </c>
      <c r="C399" s="5">
        <f t="shared" si="18"/>
        <v>8</v>
      </c>
      <c r="D399" s="5" t="s">
        <v>367</v>
      </c>
      <c r="E399" s="6">
        <v>41868</v>
      </c>
      <c r="F399" s="6">
        <v>41871</v>
      </c>
      <c r="G399" s="5" t="s">
        <v>24</v>
      </c>
      <c r="H399" s="5" t="s">
        <v>25</v>
      </c>
      <c r="I399" s="5" t="s">
        <v>78</v>
      </c>
      <c r="J399" s="5" t="s">
        <v>79</v>
      </c>
      <c r="K399" s="5" t="s">
        <v>37</v>
      </c>
      <c r="L399" s="5" t="s">
        <v>29</v>
      </c>
      <c r="M399" s="7">
        <v>1233.6299999999999</v>
      </c>
      <c r="N399" s="5">
        <v>3</v>
      </c>
      <c r="O399" s="5">
        <v>0</v>
      </c>
      <c r="P399" s="8">
        <v>234.36</v>
      </c>
      <c r="Q399" s="5" t="s">
        <v>30</v>
      </c>
      <c r="R399">
        <f t="shared" si="20"/>
        <v>3</v>
      </c>
    </row>
    <row r="400" spans="1:18" ht="15.5" x14ac:dyDescent="0.35">
      <c r="A400" s="5">
        <v>472</v>
      </c>
      <c r="B400" s="5">
        <f t="shared" si="19"/>
        <v>2014</v>
      </c>
      <c r="C400" s="5">
        <f t="shared" si="18"/>
        <v>8</v>
      </c>
      <c r="D400" s="5" t="s">
        <v>424</v>
      </c>
      <c r="E400" s="6">
        <v>41866</v>
      </c>
      <c r="F400" s="6">
        <v>41868</v>
      </c>
      <c r="G400" s="5" t="s">
        <v>24</v>
      </c>
      <c r="H400" s="5" t="s">
        <v>17</v>
      </c>
      <c r="I400" s="5" t="s">
        <v>248</v>
      </c>
      <c r="J400" s="5" t="s">
        <v>75</v>
      </c>
      <c r="K400" s="5" t="s">
        <v>37</v>
      </c>
      <c r="L400" s="5" t="s">
        <v>21</v>
      </c>
      <c r="M400" s="7">
        <v>2544.84</v>
      </c>
      <c r="N400" s="5">
        <v>4</v>
      </c>
      <c r="O400" s="5">
        <v>0</v>
      </c>
      <c r="P400" s="8">
        <v>712.43999999999994</v>
      </c>
      <c r="Q400" s="5" t="s">
        <v>32</v>
      </c>
      <c r="R400">
        <f t="shared" si="20"/>
        <v>2</v>
      </c>
    </row>
    <row r="401" spans="1:18" ht="15.5" x14ac:dyDescent="0.35">
      <c r="A401" s="5">
        <v>443</v>
      </c>
      <c r="B401" s="5">
        <f t="shared" si="19"/>
        <v>2014</v>
      </c>
      <c r="C401" s="5">
        <f t="shared" si="18"/>
        <v>8</v>
      </c>
      <c r="D401" s="5" t="s">
        <v>401</v>
      </c>
      <c r="E401" s="6">
        <v>41856</v>
      </c>
      <c r="F401" s="6">
        <v>41858</v>
      </c>
      <c r="G401" s="5" t="s">
        <v>16</v>
      </c>
      <c r="H401" s="5" t="s">
        <v>25</v>
      </c>
      <c r="I401" s="5" t="s">
        <v>102</v>
      </c>
      <c r="J401" s="5" t="s">
        <v>103</v>
      </c>
      <c r="K401" s="5" t="s">
        <v>28</v>
      </c>
      <c r="L401" s="5" t="s">
        <v>29</v>
      </c>
      <c r="M401" s="7">
        <v>677.63519999999994</v>
      </c>
      <c r="N401" s="5">
        <v>2</v>
      </c>
      <c r="O401" s="5">
        <v>7.0000000000000007E-2</v>
      </c>
      <c r="P401" s="8">
        <v>211.2552</v>
      </c>
      <c r="Q401" s="5" t="s">
        <v>30</v>
      </c>
      <c r="R401">
        <f t="shared" si="20"/>
        <v>2</v>
      </c>
    </row>
    <row r="402" spans="1:18" ht="15.5" x14ac:dyDescent="0.35">
      <c r="A402" s="5">
        <v>214</v>
      </c>
      <c r="B402" s="5">
        <f t="shared" si="19"/>
        <v>2014</v>
      </c>
      <c r="C402" s="5">
        <f t="shared" si="18"/>
        <v>8</v>
      </c>
      <c r="D402" s="5" t="s">
        <v>240</v>
      </c>
      <c r="E402" s="6">
        <v>41853</v>
      </c>
      <c r="F402" s="6">
        <v>41853</v>
      </c>
      <c r="G402" s="5" t="s">
        <v>39</v>
      </c>
      <c r="H402" s="5" t="s">
        <v>25</v>
      </c>
      <c r="I402" s="5" t="s">
        <v>115</v>
      </c>
      <c r="J402" s="5" t="s">
        <v>52</v>
      </c>
      <c r="K402" s="5" t="s">
        <v>28</v>
      </c>
      <c r="L402" s="5" t="s">
        <v>21</v>
      </c>
      <c r="M402" s="7">
        <v>1141.8000000000002</v>
      </c>
      <c r="N402" s="5">
        <v>10</v>
      </c>
      <c r="O402" s="5">
        <v>0</v>
      </c>
      <c r="P402" s="8">
        <v>570.90000000000009</v>
      </c>
      <c r="Q402" s="5" t="s">
        <v>30</v>
      </c>
      <c r="R402">
        <f t="shared" si="20"/>
        <v>0</v>
      </c>
    </row>
    <row r="403" spans="1:18" ht="15.5" x14ac:dyDescent="0.35">
      <c r="A403" s="5">
        <v>307</v>
      </c>
      <c r="B403" s="5">
        <f t="shared" si="19"/>
        <v>2014</v>
      </c>
      <c r="C403" s="5">
        <f t="shared" si="18"/>
        <v>8</v>
      </c>
      <c r="D403" s="5" t="s">
        <v>315</v>
      </c>
      <c r="E403" s="6">
        <v>41852</v>
      </c>
      <c r="F403" s="6">
        <v>41855</v>
      </c>
      <c r="G403" s="5" t="s">
        <v>24</v>
      </c>
      <c r="H403" s="5" t="s">
        <v>25</v>
      </c>
      <c r="I403" s="5" t="s">
        <v>26</v>
      </c>
      <c r="J403" s="5" t="s">
        <v>27</v>
      </c>
      <c r="K403" s="5" t="s">
        <v>28</v>
      </c>
      <c r="L403" s="5" t="s">
        <v>29</v>
      </c>
      <c r="M403" s="7">
        <v>1512</v>
      </c>
      <c r="N403" s="5">
        <v>6</v>
      </c>
      <c r="O403" s="5">
        <v>0</v>
      </c>
      <c r="P403" s="8">
        <v>498.96</v>
      </c>
      <c r="Q403" s="5" t="s">
        <v>30</v>
      </c>
      <c r="R403">
        <f t="shared" si="20"/>
        <v>3</v>
      </c>
    </row>
    <row r="404" spans="1:18" ht="15.5" x14ac:dyDescent="0.35">
      <c r="A404" s="5">
        <v>541</v>
      </c>
      <c r="B404" s="5">
        <f t="shared" si="19"/>
        <v>2014</v>
      </c>
      <c r="C404" s="5">
        <f t="shared" si="18"/>
        <v>8</v>
      </c>
      <c r="D404" s="5" t="s">
        <v>459</v>
      </c>
      <c r="E404" s="6">
        <v>41852</v>
      </c>
      <c r="F404" s="6">
        <v>41853</v>
      </c>
      <c r="G404" s="5" t="s">
        <v>16</v>
      </c>
      <c r="H404" s="5" t="s">
        <v>25</v>
      </c>
      <c r="I404" s="5" t="s">
        <v>64</v>
      </c>
      <c r="J404" s="5" t="s">
        <v>36</v>
      </c>
      <c r="K404" s="5" t="s">
        <v>37</v>
      </c>
      <c r="L404" s="5" t="s">
        <v>29</v>
      </c>
      <c r="M404" s="7">
        <v>1850.4449999999999</v>
      </c>
      <c r="N404" s="5">
        <v>5</v>
      </c>
      <c r="O404" s="5">
        <v>0.1</v>
      </c>
      <c r="P404" s="8">
        <v>184.995</v>
      </c>
      <c r="Q404" s="5" t="s">
        <v>22</v>
      </c>
      <c r="R404">
        <f t="shared" si="20"/>
        <v>1</v>
      </c>
    </row>
    <row r="405" spans="1:18" ht="15.5" x14ac:dyDescent="0.35">
      <c r="A405" s="5">
        <v>449</v>
      </c>
      <c r="B405" s="5">
        <f t="shared" si="19"/>
        <v>2013</v>
      </c>
      <c r="C405" s="5">
        <f t="shared" si="18"/>
        <v>8</v>
      </c>
      <c r="D405" s="5" t="s">
        <v>404</v>
      </c>
      <c r="E405" s="6">
        <v>41517</v>
      </c>
      <c r="F405" s="6">
        <v>41519</v>
      </c>
      <c r="G405" s="5" t="s">
        <v>24</v>
      </c>
      <c r="H405" s="5" t="s">
        <v>25</v>
      </c>
      <c r="I405" s="5" t="s">
        <v>64</v>
      </c>
      <c r="J405" s="5" t="s">
        <v>36</v>
      </c>
      <c r="K405" s="5" t="s">
        <v>37</v>
      </c>
      <c r="L405" s="5" t="s">
        <v>21</v>
      </c>
      <c r="M405" s="7">
        <v>1622.1825000000003</v>
      </c>
      <c r="N405" s="5">
        <v>3</v>
      </c>
      <c r="O405" s="5">
        <v>0.15</v>
      </c>
      <c r="P405" s="8">
        <v>324.38249999999994</v>
      </c>
      <c r="Q405" s="5" t="s">
        <v>30</v>
      </c>
      <c r="R405">
        <f t="shared" si="20"/>
        <v>2</v>
      </c>
    </row>
    <row r="406" spans="1:18" ht="15.5" x14ac:dyDescent="0.35">
      <c r="A406" s="5">
        <v>786</v>
      </c>
      <c r="B406" s="5">
        <f t="shared" si="19"/>
        <v>2013</v>
      </c>
      <c r="C406" s="5">
        <f t="shared" si="18"/>
        <v>8</v>
      </c>
      <c r="D406" s="5" t="s">
        <v>129</v>
      </c>
      <c r="E406" s="6">
        <v>41517</v>
      </c>
      <c r="F406" s="6">
        <v>41519</v>
      </c>
      <c r="G406" s="5" t="s">
        <v>24</v>
      </c>
      <c r="H406" s="5" t="s">
        <v>25</v>
      </c>
      <c r="I406" s="5" t="s">
        <v>61</v>
      </c>
      <c r="J406" s="5" t="s">
        <v>62</v>
      </c>
      <c r="K406" s="5" t="s">
        <v>28</v>
      </c>
      <c r="L406" s="5" t="s">
        <v>21</v>
      </c>
      <c r="M406" s="7">
        <v>1285.56</v>
      </c>
      <c r="N406" s="5">
        <v>2</v>
      </c>
      <c r="O406" s="5">
        <v>0</v>
      </c>
      <c r="P406" s="8">
        <v>51.42</v>
      </c>
      <c r="Q406" s="5" t="s">
        <v>30</v>
      </c>
      <c r="R406">
        <f t="shared" si="20"/>
        <v>2</v>
      </c>
    </row>
    <row r="407" spans="1:18" ht="15.5" x14ac:dyDescent="0.35">
      <c r="A407" s="5">
        <v>687</v>
      </c>
      <c r="B407" s="5">
        <f t="shared" si="19"/>
        <v>2013</v>
      </c>
      <c r="C407" s="5">
        <f t="shared" si="18"/>
        <v>8</v>
      </c>
      <c r="D407" s="5" t="s">
        <v>531</v>
      </c>
      <c r="E407" s="6">
        <v>41516</v>
      </c>
      <c r="F407" s="6">
        <v>41519</v>
      </c>
      <c r="G407" s="5" t="s">
        <v>24</v>
      </c>
      <c r="H407" s="5" t="s">
        <v>25</v>
      </c>
      <c r="I407" s="5" t="s">
        <v>35</v>
      </c>
      <c r="J407" s="5" t="s">
        <v>36</v>
      </c>
      <c r="K407" s="5" t="s">
        <v>37</v>
      </c>
      <c r="L407" s="5" t="s">
        <v>29</v>
      </c>
      <c r="M407" s="7">
        <v>2794.2525000000001</v>
      </c>
      <c r="N407" s="5">
        <v>5</v>
      </c>
      <c r="O407" s="5">
        <v>0.35</v>
      </c>
      <c r="P407" s="8">
        <v>515.75250000000005</v>
      </c>
      <c r="Q407" s="5" t="s">
        <v>32</v>
      </c>
      <c r="R407">
        <f t="shared" si="20"/>
        <v>3</v>
      </c>
    </row>
    <row r="408" spans="1:18" ht="15.5" x14ac:dyDescent="0.35">
      <c r="A408" s="5">
        <v>299</v>
      </c>
      <c r="B408" s="5">
        <f t="shared" si="19"/>
        <v>2013</v>
      </c>
      <c r="C408" s="5">
        <f t="shared" si="18"/>
        <v>8</v>
      </c>
      <c r="D408" s="5" t="s">
        <v>310</v>
      </c>
      <c r="E408" s="6">
        <v>41515</v>
      </c>
      <c r="F408" s="6">
        <v>41518</v>
      </c>
      <c r="G408" s="5" t="s">
        <v>16</v>
      </c>
      <c r="H408" s="5" t="s">
        <v>17</v>
      </c>
      <c r="I408" s="5" t="s">
        <v>128</v>
      </c>
      <c r="J408" s="5" t="s">
        <v>68</v>
      </c>
      <c r="K408" s="5" t="s">
        <v>37</v>
      </c>
      <c r="L408" s="5" t="s">
        <v>49</v>
      </c>
      <c r="M408" s="7">
        <v>1392.6330000000003</v>
      </c>
      <c r="N408" s="5">
        <v>11</v>
      </c>
      <c r="O408" s="5">
        <v>0.1</v>
      </c>
      <c r="P408" s="8">
        <v>-139.55700000000002</v>
      </c>
      <c r="Q408" s="5" t="s">
        <v>30</v>
      </c>
      <c r="R408">
        <f t="shared" si="20"/>
        <v>3</v>
      </c>
    </row>
    <row r="409" spans="1:18" ht="15.5" x14ac:dyDescent="0.35">
      <c r="A409" s="5">
        <v>305</v>
      </c>
      <c r="B409" s="5">
        <f t="shared" si="19"/>
        <v>2013</v>
      </c>
      <c r="C409" s="5">
        <f t="shared" si="18"/>
        <v>8</v>
      </c>
      <c r="D409" s="5" t="s">
        <v>290</v>
      </c>
      <c r="E409" s="6">
        <v>41514</v>
      </c>
      <c r="F409" s="6">
        <v>41514</v>
      </c>
      <c r="G409" s="5" t="s">
        <v>39</v>
      </c>
      <c r="H409" s="5" t="s">
        <v>34</v>
      </c>
      <c r="I409" s="5" t="s">
        <v>26</v>
      </c>
      <c r="J409" s="5" t="s">
        <v>27</v>
      </c>
      <c r="K409" s="5" t="s">
        <v>28</v>
      </c>
      <c r="L409" s="5" t="s">
        <v>29</v>
      </c>
      <c r="M409" s="7">
        <v>1582.1999999999998</v>
      </c>
      <c r="N409" s="5">
        <v>6</v>
      </c>
      <c r="O409" s="5">
        <v>0.4</v>
      </c>
      <c r="P409" s="8">
        <v>-870.30000000000018</v>
      </c>
      <c r="Q409" s="5" t="s">
        <v>30</v>
      </c>
      <c r="R409">
        <f t="shared" si="20"/>
        <v>0</v>
      </c>
    </row>
    <row r="410" spans="1:18" ht="15.5" x14ac:dyDescent="0.35">
      <c r="A410" s="5">
        <v>631</v>
      </c>
      <c r="B410" s="5">
        <f t="shared" si="19"/>
        <v>2013</v>
      </c>
      <c r="C410" s="5">
        <f t="shared" si="18"/>
        <v>8</v>
      </c>
      <c r="D410" s="5" t="s">
        <v>96</v>
      </c>
      <c r="E410" s="6">
        <v>41514</v>
      </c>
      <c r="F410" s="6">
        <v>41519</v>
      </c>
      <c r="G410" s="5" t="s">
        <v>24</v>
      </c>
      <c r="H410" s="5" t="s">
        <v>25</v>
      </c>
      <c r="I410" s="5" t="s">
        <v>26</v>
      </c>
      <c r="J410" s="5" t="s">
        <v>27</v>
      </c>
      <c r="K410" s="5" t="s">
        <v>28</v>
      </c>
      <c r="L410" s="5" t="s">
        <v>49</v>
      </c>
      <c r="M410" s="7">
        <v>2498.5259999999998</v>
      </c>
      <c r="N410" s="5">
        <v>9</v>
      </c>
      <c r="O410" s="5">
        <v>0.1</v>
      </c>
      <c r="P410" s="8">
        <v>499.44600000000008</v>
      </c>
      <c r="Q410" s="5" t="s">
        <v>32</v>
      </c>
      <c r="R410">
        <f t="shared" si="20"/>
        <v>5</v>
      </c>
    </row>
    <row r="411" spans="1:18" ht="15.5" x14ac:dyDescent="0.35">
      <c r="A411" s="5">
        <v>546</v>
      </c>
      <c r="B411" s="5">
        <f t="shared" si="19"/>
        <v>2013</v>
      </c>
      <c r="C411" s="5">
        <f t="shared" si="18"/>
        <v>8</v>
      </c>
      <c r="D411" s="5" t="s">
        <v>462</v>
      </c>
      <c r="E411" s="6">
        <v>41513</v>
      </c>
      <c r="F411" s="6">
        <v>41517</v>
      </c>
      <c r="G411" s="5" t="s">
        <v>47</v>
      </c>
      <c r="H411" s="5" t="s">
        <v>17</v>
      </c>
      <c r="I411" s="5" t="s">
        <v>143</v>
      </c>
      <c r="J411" s="5" t="s">
        <v>144</v>
      </c>
      <c r="K411" s="5" t="s">
        <v>42</v>
      </c>
      <c r="L411" s="5" t="s">
        <v>21</v>
      </c>
      <c r="M411" s="7">
        <v>2544.6000000000004</v>
      </c>
      <c r="N411" s="5">
        <v>4</v>
      </c>
      <c r="O411" s="5">
        <v>0</v>
      </c>
      <c r="P411" s="8">
        <v>1246.8000000000002</v>
      </c>
      <c r="Q411" s="5" t="s">
        <v>22</v>
      </c>
      <c r="R411">
        <f t="shared" si="20"/>
        <v>4</v>
      </c>
    </row>
    <row r="412" spans="1:18" ht="15.5" x14ac:dyDescent="0.35">
      <c r="A412" s="5">
        <v>494</v>
      </c>
      <c r="B412" s="5">
        <f t="shared" si="19"/>
        <v>2013</v>
      </c>
      <c r="C412" s="5">
        <f t="shared" si="18"/>
        <v>8</v>
      </c>
      <c r="D412" s="5" t="s">
        <v>435</v>
      </c>
      <c r="E412" s="6">
        <v>41508</v>
      </c>
      <c r="F412" s="6">
        <v>41515</v>
      </c>
      <c r="G412" s="5" t="s">
        <v>47</v>
      </c>
      <c r="H412" s="5" t="s">
        <v>34</v>
      </c>
      <c r="I412" s="5" t="s">
        <v>115</v>
      </c>
      <c r="J412" s="5" t="s">
        <v>52</v>
      </c>
      <c r="K412" s="5" t="s">
        <v>28</v>
      </c>
      <c r="L412" s="5" t="s">
        <v>49</v>
      </c>
      <c r="M412" s="7">
        <v>3369.24</v>
      </c>
      <c r="N412" s="5">
        <v>6</v>
      </c>
      <c r="O412" s="5">
        <v>0</v>
      </c>
      <c r="P412" s="8">
        <v>606.41999999999996</v>
      </c>
      <c r="Q412" s="5" t="s">
        <v>65</v>
      </c>
      <c r="R412">
        <f t="shared" si="20"/>
        <v>7</v>
      </c>
    </row>
    <row r="413" spans="1:18" ht="15.5" x14ac:dyDescent="0.35">
      <c r="A413" s="5">
        <v>591</v>
      </c>
      <c r="B413" s="5">
        <f t="shared" si="19"/>
        <v>2013</v>
      </c>
      <c r="C413" s="5">
        <f t="shared" si="18"/>
        <v>8</v>
      </c>
      <c r="D413" s="5" t="s">
        <v>484</v>
      </c>
      <c r="E413" s="6">
        <v>41506</v>
      </c>
      <c r="F413" s="6">
        <v>41508</v>
      </c>
      <c r="G413" s="5" t="s">
        <v>16</v>
      </c>
      <c r="H413" s="5" t="s">
        <v>25</v>
      </c>
      <c r="I413" s="5" t="s">
        <v>234</v>
      </c>
      <c r="J413" s="5" t="s">
        <v>235</v>
      </c>
      <c r="K413" s="5" t="s">
        <v>42</v>
      </c>
      <c r="L413" s="5" t="s">
        <v>29</v>
      </c>
      <c r="M413" s="7">
        <v>889.0200000000001</v>
      </c>
      <c r="N413" s="5">
        <v>6</v>
      </c>
      <c r="O413" s="5">
        <v>0</v>
      </c>
      <c r="P413" s="8">
        <v>320.04000000000002</v>
      </c>
      <c r="Q413" s="5" t="s">
        <v>30</v>
      </c>
      <c r="R413">
        <f t="shared" si="20"/>
        <v>2</v>
      </c>
    </row>
    <row r="414" spans="1:18" ht="15.5" x14ac:dyDescent="0.35">
      <c r="A414" s="5">
        <v>610</v>
      </c>
      <c r="B414" s="5">
        <f t="shared" si="19"/>
        <v>2013</v>
      </c>
      <c r="C414" s="5">
        <f t="shared" si="18"/>
        <v>8</v>
      </c>
      <c r="D414" s="5" t="s">
        <v>370</v>
      </c>
      <c r="E414" s="6">
        <v>41506</v>
      </c>
      <c r="F414" s="6">
        <v>41510</v>
      </c>
      <c r="G414" s="5" t="s">
        <v>47</v>
      </c>
      <c r="H414" s="5" t="s">
        <v>17</v>
      </c>
      <c r="I414" s="5" t="s">
        <v>61</v>
      </c>
      <c r="J414" s="5" t="s">
        <v>62</v>
      </c>
      <c r="K414" s="5" t="s">
        <v>28</v>
      </c>
      <c r="L414" s="5" t="s">
        <v>21</v>
      </c>
      <c r="M414" s="7">
        <v>5737.5</v>
      </c>
      <c r="N414" s="5">
        <v>9</v>
      </c>
      <c r="O414" s="5">
        <v>0</v>
      </c>
      <c r="P414" s="8">
        <v>630.99</v>
      </c>
      <c r="Q414" s="5" t="s">
        <v>32</v>
      </c>
      <c r="R414">
        <f t="shared" si="20"/>
        <v>4</v>
      </c>
    </row>
    <row r="415" spans="1:18" ht="15.5" x14ac:dyDescent="0.35">
      <c r="A415" s="5">
        <v>645</v>
      </c>
      <c r="B415" s="5">
        <f t="shared" si="19"/>
        <v>2013</v>
      </c>
      <c r="C415" s="5">
        <f t="shared" si="18"/>
        <v>8</v>
      </c>
      <c r="D415" s="5" t="s">
        <v>515</v>
      </c>
      <c r="E415" s="6">
        <v>41506</v>
      </c>
      <c r="F415" s="6">
        <v>41510</v>
      </c>
      <c r="G415" s="5" t="s">
        <v>47</v>
      </c>
      <c r="H415" s="5" t="s">
        <v>17</v>
      </c>
      <c r="I415" s="5" t="s">
        <v>78</v>
      </c>
      <c r="J415" s="5" t="s">
        <v>79</v>
      </c>
      <c r="K415" s="5" t="s">
        <v>37</v>
      </c>
      <c r="L415" s="5" t="s">
        <v>29</v>
      </c>
      <c r="M415" s="7">
        <v>3315.2699999999995</v>
      </c>
      <c r="N415" s="5">
        <v>7</v>
      </c>
      <c r="O415" s="5">
        <v>0</v>
      </c>
      <c r="P415" s="8">
        <v>961.38</v>
      </c>
      <c r="Q415" s="5" t="s">
        <v>22</v>
      </c>
      <c r="R415">
        <f t="shared" si="20"/>
        <v>4</v>
      </c>
    </row>
    <row r="416" spans="1:18" ht="15.5" x14ac:dyDescent="0.35">
      <c r="A416" s="5">
        <v>341</v>
      </c>
      <c r="B416" s="5">
        <f t="shared" si="19"/>
        <v>2013</v>
      </c>
      <c r="C416" s="5">
        <f t="shared" si="18"/>
        <v>8</v>
      </c>
      <c r="D416" s="5" t="s">
        <v>338</v>
      </c>
      <c r="E416" s="6">
        <v>41503</v>
      </c>
      <c r="F416" s="6">
        <v>41505</v>
      </c>
      <c r="G416" s="5" t="s">
        <v>24</v>
      </c>
      <c r="H416" s="5" t="s">
        <v>17</v>
      </c>
      <c r="I416" s="5" t="s">
        <v>297</v>
      </c>
      <c r="J416" s="5" t="s">
        <v>75</v>
      </c>
      <c r="K416" s="5" t="s">
        <v>37</v>
      </c>
      <c r="L416" s="5" t="s">
        <v>29</v>
      </c>
      <c r="M416" s="7">
        <v>1391.52</v>
      </c>
      <c r="N416" s="5">
        <v>8</v>
      </c>
      <c r="O416" s="5">
        <v>0</v>
      </c>
      <c r="P416" s="8">
        <v>69.36</v>
      </c>
      <c r="Q416" s="5" t="s">
        <v>30</v>
      </c>
      <c r="R416">
        <f t="shared" si="20"/>
        <v>2</v>
      </c>
    </row>
    <row r="417" spans="1:18" ht="15.5" x14ac:dyDescent="0.35">
      <c r="A417" s="5">
        <v>134</v>
      </c>
      <c r="B417" s="5">
        <f t="shared" si="19"/>
        <v>2013</v>
      </c>
      <c r="C417" s="5">
        <f t="shared" si="18"/>
        <v>8</v>
      </c>
      <c r="D417" s="5" t="s">
        <v>130</v>
      </c>
      <c r="E417" s="6">
        <v>41502</v>
      </c>
      <c r="F417" s="6">
        <v>41502</v>
      </c>
      <c r="G417" s="5" t="s">
        <v>39</v>
      </c>
      <c r="H417" s="5" t="s">
        <v>34</v>
      </c>
      <c r="I417" s="5" t="s">
        <v>183</v>
      </c>
      <c r="J417" s="5" t="s">
        <v>103</v>
      </c>
      <c r="K417" s="5" t="s">
        <v>28</v>
      </c>
      <c r="L417" s="5" t="s">
        <v>21</v>
      </c>
      <c r="M417" s="7">
        <v>3741.5237999999995</v>
      </c>
      <c r="N417" s="5">
        <v>7</v>
      </c>
      <c r="O417" s="5">
        <v>0.17</v>
      </c>
      <c r="P417" s="8">
        <v>946.63379999999972</v>
      </c>
      <c r="Q417" s="5" t="s">
        <v>22</v>
      </c>
      <c r="R417">
        <f t="shared" si="20"/>
        <v>0</v>
      </c>
    </row>
    <row r="418" spans="1:18" ht="15.5" x14ac:dyDescent="0.35">
      <c r="A418" s="5">
        <v>791</v>
      </c>
      <c r="B418" s="5">
        <f t="shared" si="19"/>
        <v>2013</v>
      </c>
      <c r="C418" s="5">
        <f t="shared" si="18"/>
        <v>8</v>
      </c>
      <c r="D418" s="5" t="s">
        <v>459</v>
      </c>
      <c r="E418" s="6">
        <v>41502</v>
      </c>
      <c r="F418" s="6">
        <v>41506</v>
      </c>
      <c r="G418" s="5" t="s">
        <v>47</v>
      </c>
      <c r="H418" s="5" t="s">
        <v>25</v>
      </c>
      <c r="I418" s="5" t="s">
        <v>26</v>
      </c>
      <c r="J418" s="5" t="s">
        <v>27</v>
      </c>
      <c r="K418" s="5" t="s">
        <v>28</v>
      </c>
      <c r="L418" s="5" t="s">
        <v>21</v>
      </c>
      <c r="M418" s="7">
        <v>2897.91</v>
      </c>
      <c r="N418" s="5">
        <v>5</v>
      </c>
      <c r="O418" s="5">
        <v>0.1</v>
      </c>
      <c r="P418" s="8">
        <v>901.56</v>
      </c>
      <c r="Q418" s="5" t="s">
        <v>32</v>
      </c>
      <c r="R418">
        <f t="shared" si="20"/>
        <v>4</v>
      </c>
    </row>
    <row r="419" spans="1:18" ht="15.5" x14ac:dyDescent="0.35">
      <c r="A419" s="5">
        <v>272</v>
      </c>
      <c r="B419" s="5">
        <f t="shared" si="19"/>
        <v>2013</v>
      </c>
      <c r="C419" s="5">
        <f t="shared" si="18"/>
        <v>8</v>
      </c>
      <c r="D419" s="5" t="s">
        <v>286</v>
      </c>
      <c r="E419" s="6">
        <v>41496</v>
      </c>
      <c r="F419" s="6">
        <v>41498</v>
      </c>
      <c r="G419" s="5" t="s">
        <v>16</v>
      </c>
      <c r="H419" s="5" t="s">
        <v>17</v>
      </c>
      <c r="I419" s="5" t="s">
        <v>243</v>
      </c>
      <c r="J419" s="5" t="s">
        <v>62</v>
      </c>
      <c r="K419" s="5" t="s">
        <v>28</v>
      </c>
      <c r="L419" s="5" t="s">
        <v>21</v>
      </c>
      <c r="M419" s="7">
        <v>3038.64</v>
      </c>
      <c r="N419" s="5">
        <v>8</v>
      </c>
      <c r="O419" s="5">
        <v>0</v>
      </c>
      <c r="P419" s="8">
        <v>1245.8399999999999</v>
      </c>
      <c r="Q419" s="5" t="s">
        <v>22</v>
      </c>
      <c r="R419">
        <f t="shared" si="20"/>
        <v>2</v>
      </c>
    </row>
    <row r="420" spans="1:18" ht="15.5" x14ac:dyDescent="0.35">
      <c r="A420" s="5">
        <v>346</v>
      </c>
      <c r="B420" s="5">
        <f t="shared" si="19"/>
        <v>2013</v>
      </c>
      <c r="C420" s="5">
        <f t="shared" si="18"/>
        <v>8</v>
      </c>
      <c r="D420" s="5" t="s">
        <v>339</v>
      </c>
      <c r="E420" s="6">
        <v>41495</v>
      </c>
      <c r="F420" s="6">
        <v>41497</v>
      </c>
      <c r="G420" s="5" t="s">
        <v>16</v>
      </c>
      <c r="H420" s="5" t="s">
        <v>17</v>
      </c>
      <c r="I420" s="5" t="s">
        <v>177</v>
      </c>
      <c r="J420" s="5" t="s">
        <v>103</v>
      </c>
      <c r="K420" s="5" t="s">
        <v>28</v>
      </c>
      <c r="L420" s="5" t="s">
        <v>21</v>
      </c>
      <c r="M420" s="7">
        <v>1226.19</v>
      </c>
      <c r="N420" s="5">
        <v>7</v>
      </c>
      <c r="O420" s="5">
        <v>0</v>
      </c>
      <c r="P420" s="8">
        <v>612.99</v>
      </c>
      <c r="Q420" s="5" t="s">
        <v>30</v>
      </c>
      <c r="R420">
        <f t="shared" si="20"/>
        <v>2</v>
      </c>
    </row>
    <row r="421" spans="1:18" ht="15.5" x14ac:dyDescent="0.35">
      <c r="A421" s="5">
        <v>21</v>
      </c>
      <c r="B421" s="5">
        <f t="shared" si="19"/>
        <v>2013</v>
      </c>
      <c r="C421" s="5">
        <f t="shared" si="18"/>
        <v>8</v>
      </c>
      <c r="D421" s="5" t="s">
        <v>73</v>
      </c>
      <c r="E421" s="6">
        <v>41494</v>
      </c>
      <c r="F421" s="6">
        <v>41496</v>
      </c>
      <c r="G421" s="5" t="s">
        <v>16</v>
      </c>
      <c r="H421" s="5" t="s">
        <v>25</v>
      </c>
      <c r="I421" s="5" t="s">
        <v>74</v>
      </c>
      <c r="J421" s="5" t="s">
        <v>75</v>
      </c>
      <c r="K421" s="5" t="s">
        <v>37</v>
      </c>
      <c r="L421" s="5" t="s">
        <v>29</v>
      </c>
      <c r="M421" s="7">
        <v>1977.7199999999998</v>
      </c>
      <c r="N421" s="5">
        <v>4</v>
      </c>
      <c r="O421" s="5">
        <v>0</v>
      </c>
      <c r="P421" s="8">
        <v>276.84000000000003</v>
      </c>
      <c r="Q421" s="5" t="s">
        <v>30</v>
      </c>
      <c r="R421">
        <f t="shared" si="20"/>
        <v>2</v>
      </c>
    </row>
    <row r="422" spans="1:18" ht="15.5" x14ac:dyDescent="0.35">
      <c r="A422" s="5">
        <v>343</v>
      </c>
      <c r="B422" s="5">
        <f t="shared" si="19"/>
        <v>2013</v>
      </c>
      <c r="C422" s="5">
        <f t="shared" si="18"/>
        <v>8</v>
      </c>
      <c r="D422" s="5" t="s">
        <v>247</v>
      </c>
      <c r="E422" s="6">
        <v>41493</v>
      </c>
      <c r="F422" s="6">
        <v>41494</v>
      </c>
      <c r="G422" s="5" t="s">
        <v>16</v>
      </c>
      <c r="H422" s="5" t="s">
        <v>17</v>
      </c>
      <c r="I422" s="5" t="s">
        <v>57</v>
      </c>
      <c r="J422" s="5" t="s">
        <v>58</v>
      </c>
      <c r="K422" s="5" t="s">
        <v>59</v>
      </c>
      <c r="L422" s="5" t="s">
        <v>49</v>
      </c>
      <c r="M422" s="7">
        <v>2461.0600000000004</v>
      </c>
      <c r="N422" s="5">
        <v>7</v>
      </c>
      <c r="O422" s="5">
        <v>0</v>
      </c>
      <c r="P422" s="8">
        <v>566.02</v>
      </c>
      <c r="Q422" s="5" t="s">
        <v>22</v>
      </c>
      <c r="R422">
        <f t="shared" si="20"/>
        <v>1</v>
      </c>
    </row>
    <row r="423" spans="1:18" ht="15.5" x14ac:dyDescent="0.35">
      <c r="A423" s="5">
        <v>276</v>
      </c>
      <c r="B423" s="5">
        <f t="shared" si="19"/>
        <v>2013</v>
      </c>
      <c r="C423" s="5">
        <f t="shared" si="18"/>
        <v>8</v>
      </c>
      <c r="D423" s="5" t="s">
        <v>290</v>
      </c>
      <c r="E423" s="6">
        <v>41492</v>
      </c>
      <c r="F423" s="6">
        <v>41493</v>
      </c>
      <c r="G423" s="5" t="s">
        <v>16</v>
      </c>
      <c r="H423" s="5" t="s">
        <v>34</v>
      </c>
      <c r="I423" s="5" t="s">
        <v>128</v>
      </c>
      <c r="J423" s="5" t="s">
        <v>68</v>
      </c>
      <c r="K423" s="5" t="s">
        <v>37</v>
      </c>
      <c r="L423" s="5" t="s">
        <v>21</v>
      </c>
      <c r="M423" s="7">
        <v>983.88000000000011</v>
      </c>
      <c r="N423" s="5">
        <v>8</v>
      </c>
      <c r="O423" s="5">
        <v>0.1</v>
      </c>
      <c r="P423" s="8">
        <v>-11.160000000000011</v>
      </c>
      <c r="Q423" s="5" t="s">
        <v>30</v>
      </c>
      <c r="R423">
        <f t="shared" si="20"/>
        <v>1</v>
      </c>
    </row>
    <row r="424" spans="1:18" ht="15.5" x14ac:dyDescent="0.35">
      <c r="A424" s="5">
        <v>145</v>
      </c>
      <c r="B424" s="5">
        <f t="shared" si="19"/>
        <v>2013</v>
      </c>
      <c r="C424" s="5">
        <f t="shared" si="18"/>
        <v>8</v>
      </c>
      <c r="D424" s="5" t="s">
        <v>189</v>
      </c>
      <c r="E424" s="6">
        <v>41489</v>
      </c>
      <c r="F424" s="6">
        <v>41494</v>
      </c>
      <c r="G424" s="5" t="s">
        <v>47</v>
      </c>
      <c r="H424" s="5" t="s">
        <v>25</v>
      </c>
      <c r="I424" s="5" t="s">
        <v>102</v>
      </c>
      <c r="J424" s="5" t="s">
        <v>103</v>
      </c>
      <c r="K424" s="5" t="s">
        <v>28</v>
      </c>
      <c r="L424" s="5" t="s">
        <v>49</v>
      </c>
      <c r="M424" s="7">
        <v>3501.7367999999997</v>
      </c>
      <c r="N424" s="5">
        <v>8</v>
      </c>
      <c r="O424" s="5">
        <v>0.17</v>
      </c>
      <c r="P424" s="8">
        <v>210.85680000000002</v>
      </c>
      <c r="Q424" s="5" t="s">
        <v>22</v>
      </c>
      <c r="R424">
        <f t="shared" si="20"/>
        <v>5</v>
      </c>
    </row>
    <row r="425" spans="1:18" ht="15.5" x14ac:dyDescent="0.35">
      <c r="A425" s="5">
        <v>401</v>
      </c>
      <c r="B425" s="5">
        <f t="shared" si="19"/>
        <v>2013</v>
      </c>
      <c r="C425" s="5">
        <f t="shared" si="18"/>
        <v>8</v>
      </c>
      <c r="D425" s="5" t="s">
        <v>372</v>
      </c>
      <c r="E425" s="6">
        <v>41489</v>
      </c>
      <c r="F425" s="6">
        <v>41491</v>
      </c>
      <c r="G425" s="5" t="s">
        <v>16</v>
      </c>
      <c r="H425" s="5" t="s">
        <v>17</v>
      </c>
      <c r="I425" s="5" t="s">
        <v>57</v>
      </c>
      <c r="J425" s="5" t="s">
        <v>58</v>
      </c>
      <c r="K425" s="5" t="s">
        <v>59</v>
      </c>
      <c r="L425" s="5" t="s">
        <v>49</v>
      </c>
      <c r="M425" s="7">
        <v>1455.08</v>
      </c>
      <c r="N425" s="5">
        <v>11</v>
      </c>
      <c r="O425" s="5">
        <v>0</v>
      </c>
      <c r="P425" s="8">
        <v>261.8</v>
      </c>
      <c r="Q425" s="5" t="s">
        <v>32</v>
      </c>
      <c r="R425">
        <f t="shared" si="20"/>
        <v>2</v>
      </c>
    </row>
    <row r="426" spans="1:18" ht="15.5" x14ac:dyDescent="0.35">
      <c r="A426" s="5">
        <v>526</v>
      </c>
      <c r="B426" s="5">
        <f t="shared" si="19"/>
        <v>2013</v>
      </c>
      <c r="C426" s="5">
        <f t="shared" si="18"/>
        <v>8</v>
      </c>
      <c r="D426" s="5" t="s">
        <v>449</v>
      </c>
      <c r="E426" s="6">
        <v>41489</v>
      </c>
      <c r="F426" s="6">
        <v>41494</v>
      </c>
      <c r="G426" s="5" t="s">
        <v>47</v>
      </c>
      <c r="H426" s="5" t="s">
        <v>17</v>
      </c>
      <c r="I426" s="5" t="s">
        <v>26</v>
      </c>
      <c r="J426" s="5" t="s">
        <v>27</v>
      </c>
      <c r="K426" s="5" t="s">
        <v>28</v>
      </c>
      <c r="L426" s="5" t="s">
        <v>29</v>
      </c>
      <c r="M426" s="7">
        <v>2619</v>
      </c>
      <c r="N426" s="5">
        <v>8</v>
      </c>
      <c r="O426" s="5">
        <v>0.1</v>
      </c>
      <c r="P426" s="8">
        <v>232.68000000000006</v>
      </c>
      <c r="Q426" s="5" t="s">
        <v>22</v>
      </c>
      <c r="R426">
        <f t="shared" si="20"/>
        <v>5</v>
      </c>
    </row>
    <row r="427" spans="1:18" ht="15.5" x14ac:dyDescent="0.35">
      <c r="A427" s="5">
        <v>528</v>
      </c>
      <c r="B427" s="5">
        <f t="shared" si="19"/>
        <v>2013</v>
      </c>
      <c r="C427" s="5">
        <f t="shared" si="18"/>
        <v>8</v>
      </c>
      <c r="D427" s="5" t="s">
        <v>175</v>
      </c>
      <c r="E427" s="6">
        <v>41489</v>
      </c>
      <c r="F427" s="6">
        <v>41493</v>
      </c>
      <c r="G427" s="5" t="s">
        <v>47</v>
      </c>
      <c r="H427" s="5" t="s">
        <v>17</v>
      </c>
      <c r="I427" s="5" t="s">
        <v>67</v>
      </c>
      <c r="J427" s="5" t="s">
        <v>68</v>
      </c>
      <c r="K427" s="5" t="s">
        <v>37</v>
      </c>
      <c r="L427" s="5" t="s">
        <v>21</v>
      </c>
      <c r="M427" s="7">
        <v>1715.9099999999999</v>
      </c>
      <c r="N427" s="5">
        <v>7</v>
      </c>
      <c r="O427" s="5">
        <v>0</v>
      </c>
      <c r="P427" s="8">
        <v>583.38</v>
      </c>
      <c r="Q427" s="5" t="s">
        <v>22</v>
      </c>
      <c r="R427">
        <f t="shared" si="20"/>
        <v>4</v>
      </c>
    </row>
    <row r="428" spans="1:18" ht="15.5" x14ac:dyDescent="0.35">
      <c r="A428" s="5">
        <v>732</v>
      </c>
      <c r="B428" s="5">
        <f t="shared" si="19"/>
        <v>2013</v>
      </c>
      <c r="C428" s="5">
        <f t="shared" si="18"/>
        <v>8</v>
      </c>
      <c r="D428" s="5" t="s">
        <v>524</v>
      </c>
      <c r="E428" s="6">
        <v>41489</v>
      </c>
      <c r="F428" s="6">
        <v>41493</v>
      </c>
      <c r="G428" s="5" t="s">
        <v>47</v>
      </c>
      <c r="H428" s="5" t="s">
        <v>17</v>
      </c>
      <c r="I428" s="5" t="s">
        <v>257</v>
      </c>
      <c r="J428" s="5" t="s">
        <v>144</v>
      </c>
      <c r="K428" s="5" t="s">
        <v>42</v>
      </c>
      <c r="L428" s="5" t="s">
        <v>49</v>
      </c>
      <c r="M428" s="7">
        <v>2243.88</v>
      </c>
      <c r="N428" s="5">
        <v>4</v>
      </c>
      <c r="O428" s="5">
        <v>0</v>
      </c>
      <c r="P428" s="8">
        <v>246.71999999999997</v>
      </c>
      <c r="Q428" s="5" t="s">
        <v>32</v>
      </c>
      <c r="R428">
        <f t="shared" si="20"/>
        <v>4</v>
      </c>
    </row>
    <row r="429" spans="1:18" ht="15.5" x14ac:dyDescent="0.35">
      <c r="A429" s="5">
        <v>211</v>
      </c>
      <c r="B429" s="5">
        <f t="shared" si="19"/>
        <v>2013</v>
      </c>
      <c r="C429" s="5">
        <f t="shared" si="18"/>
        <v>8</v>
      </c>
      <c r="D429" s="5" t="s">
        <v>238</v>
      </c>
      <c r="E429" s="6">
        <v>41488</v>
      </c>
      <c r="F429" s="6">
        <v>41490</v>
      </c>
      <c r="G429" s="5" t="s">
        <v>16</v>
      </c>
      <c r="H429" s="5" t="s">
        <v>25</v>
      </c>
      <c r="I429" s="5" t="s">
        <v>61</v>
      </c>
      <c r="J429" s="5" t="s">
        <v>62</v>
      </c>
      <c r="K429" s="5" t="s">
        <v>28</v>
      </c>
      <c r="L429" s="5" t="s">
        <v>21</v>
      </c>
      <c r="M429" s="7">
        <v>1521</v>
      </c>
      <c r="N429" s="5">
        <v>4</v>
      </c>
      <c r="O429" s="5">
        <v>0</v>
      </c>
      <c r="P429" s="8">
        <v>0</v>
      </c>
      <c r="Q429" s="5" t="s">
        <v>22</v>
      </c>
      <c r="R429">
        <f t="shared" si="20"/>
        <v>2</v>
      </c>
    </row>
    <row r="430" spans="1:18" ht="15.5" x14ac:dyDescent="0.35">
      <c r="A430" s="5">
        <v>238</v>
      </c>
      <c r="B430" s="5">
        <f t="shared" si="19"/>
        <v>2013</v>
      </c>
      <c r="C430" s="5">
        <f t="shared" si="18"/>
        <v>8</v>
      </c>
      <c r="D430" s="5" t="s">
        <v>109</v>
      </c>
      <c r="E430" s="6">
        <v>41487</v>
      </c>
      <c r="F430" s="6">
        <v>41492</v>
      </c>
      <c r="G430" s="5" t="s">
        <v>24</v>
      </c>
      <c r="H430" s="5" t="s">
        <v>25</v>
      </c>
      <c r="I430" s="5" t="s">
        <v>78</v>
      </c>
      <c r="J430" s="5" t="s">
        <v>79</v>
      </c>
      <c r="K430" s="5" t="s">
        <v>37</v>
      </c>
      <c r="L430" s="5" t="s">
        <v>49</v>
      </c>
      <c r="M430" s="7">
        <v>3979.29</v>
      </c>
      <c r="N430" s="5">
        <v>7</v>
      </c>
      <c r="O430" s="5">
        <v>0</v>
      </c>
      <c r="P430" s="8">
        <v>1989.5399999999997</v>
      </c>
      <c r="Q430" s="5" t="s">
        <v>32</v>
      </c>
      <c r="R430">
        <f t="shared" si="20"/>
        <v>5</v>
      </c>
    </row>
    <row r="431" spans="1:18" ht="15.5" x14ac:dyDescent="0.35">
      <c r="A431" s="5">
        <v>592</v>
      </c>
      <c r="B431" s="5">
        <f t="shared" si="19"/>
        <v>2012</v>
      </c>
      <c r="C431" s="5">
        <f t="shared" si="18"/>
        <v>8</v>
      </c>
      <c r="D431" s="5" t="s">
        <v>485</v>
      </c>
      <c r="E431" s="6">
        <v>41150</v>
      </c>
      <c r="F431" s="6">
        <v>41150</v>
      </c>
      <c r="G431" s="5" t="s">
        <v>39</v>
      </c>
      <c r="H431" s="5" t="s">
        <v>17</v>
      </c>
      <c r="I431" s="5" t="s">
        <v>248</v>
      </c>
      <c r="J431" s="5" t="s">
        <v>75</v>
      </c>
      <c r="K431" s="5" t="s">
        <v>37</v>
      </c>
      <c r="L431" s="5" t="s">
        <v>29</v>
      </c>
      <c r="M431" s="7">
        <v>1782.48</v>
      </c>
      <c r="N431" s="5">
        <v>4</v>
      </c>
      <c r="O431" s="5">
        <v>0</v>
      </c>
      <c r="P431" s="8">
        <v>873.36</v>
      </c>
      <c r="Q431" s="5" t="s">
        <v>22</v>
      </c>
      <c r="R431">
        <f t="shared" si="20"/>
        <v>0</v>
      </c>
    </row>
    <row r="432" spans="1:18" ht="15.5" x14ac:dyDescent="0.35">
      <c r="A432" s="5">
        <v>535</v>
      </c>
      <c r="B432" s="5">
        <f t="shared" si="19"/>
        <v>2012</v>
      </c>
      <c r="C432" s="5">
        <f t="shared" si="18"/>
        <v>8</v>
      </c>
      <c r="D432" s="5" t="s">
        <v>456</v>
      </c>
      <c r="E432" s="6">
        <v>41149</v>
      </c>
      <c r="F432" s="6">
        <v>41156</v>
      </c>
      <c r="G432" s="5" t="s">
        <v>47</v>
      </c>
      <c r="H432" s="5" t="s">
        <v>25</v>
      </c>
      <c r="I432" s="5" t="s">
        <v>26</v>
      </c>
      <c r="J432" s="5" t="s">
        <v>27</v>
      </c>
      <c r="K432" s="5" t="s">
        <v>28</v>
      </c>
      <c r="L432" s="5" t="s">
        <v>29</v>
      </c>
      <c r="M432" s="7">
        <v>2301.1379999999999</v>
      </c>
      <c r="N432" s="5">
        <v>7</v>
      </c>
      <c r="O432" s="5">
        <v>0.3</v>
      </c>
      <c r="P432" s="8">
        <v>-953.44200000000001</v>
      </c>
      <c r="Q432" s="5" t="s">
        <v>65</v>
      </c>
      <c r="R432">
        <f t="shared" si="20"/>
        <v>7</v>
      </c>
    </row>
    <row r="433" spans="1:18" ht="15.5" x14ac:dyDescent="0.35">
      <c r="A433" s="5">
        <v>700</v>
      </c>
      <c r="B433" s="5">
        <f t="shared" si="19"/>
        <v>2012</v>
      </c>
      <c r="C433" s="5">
        <f t="shared" si="18"/>
        <v>8</v>
      </c>
      <c r="D433" s="5" t="s">
        <v>354</v>
      </c>
      <c r="E433" s="6">
        <v>41137</v>
      </c>
      <c r="F433" s="6">
        <v>41139</v>
      </c>
      <c r="G433" s="5" t="s">
        <v>16</v>
      </c>
      <c r="H433" s="5" t="s">
        <v>25</v>
      </c>
      <c r="I433" s="5" t="s">
        <v>248</v>
      </c>
      <c r="J433" s="5" t="s">
        <v>75</v>
      </c>
      <c r="K433" s="5" t="s">
        <v>37</v>
      </c>
      <c r="L433" s="5" t="s">
        <v>29</v>
      </c>
      <c r="M433" s="7">
        <v>954.60000000000014</v>
      </c>
      <c r="N433" s="5">
        <v>10</v>
      </c>
      <c r="O433" s="5">
        <v>0</v>
      </c>
      <c r="P433" s="8">
        <v>152.69999999999999</v>
      </c>
      <c r="Q433" s="5" t="s">
        <v>30</v>
      </c>
      <c r="R433">
        <f t="shared" si="20"/>
        <v>2</v>
      </c>
    </row>
    <row r="434" spans="1:18" ht="15.5" x14ac:dyDescent="0.35">
      <c r="A434" s="5">
        <v>190</v>
      </c>
      <c r="B434" s="5">
        <f t="shared" si="19"/>
        <v>2012</v>
      </c>
      <c r="C434" s="5">
        <f t="shared" si="18"/>
        <v>8</v>
      </c>
      <c r="D434" s="5" t="s">
        <v>221</v>
      </c>
      <c r="E434" s="6">
        <v>41136</v>
      </c>
      <c r="F434" s="6">
        <v>41141</v>
      </c>
      <c r="G434" s="5" t="s">
        <v>47</v>
      </c>
      <c r="H434" s="5" t="s">
        <v>25</v>
      </c>
      <c r="I434" s="5" t="s">
        <v>78</v>
      </c>
      <c r="J434" s="5" t="s">
        <v>79</v>
      </c>
      <c r="K434" s="5" t="s">
        <v>37</v>
      </c>
      <c r="L434" s="5" t="s">
        <v>21</v>
      </c>
      <c r="M434" s="7">
        <v>4453.0500000000011</v>
      </c>
      <c r="N434" s="5">
        <v>7</v>
      </c>
      <c r="O434" s="5">
        <v>0</v>
      </c>
      <c r="P434" s="8">
        <v>1424.85</v>
      </c>
      <c r="Q434" s="5" t="s">
        <v>32</v>
      </c>
      <c r="R434">
        <f t="shared" si="20"/>
        <v>5</v>
      </c>
    </row>
    <row r="435" spans="1:18" ht="15.5" x14ac:dyDescent="0.35">
      <c r="A435" s="5">
        <v>321</v>
      </c>
      <c r="B435" s="5">
        <f t="shared" si="19"/>
        <v>2012</v>
      </c>
      <c r="C435" s="5">
        <f t="shared" si="18"/>
        <v>8</v>
      </c>
      <c r="D435" s="5" t="s">
        <v>326</v>
      </c>
      <c r="E435" s="6">
        <v>41136</v>
      </c>
      <c r="F435" s="6">
        <v>41140</v>
      </c>
      <c r="G435" s="5" t="s">
        <v>47</v>
      </c>
      <c r="H435" s="5" t="s">
        <v>25</v>
      </c>
      <c r="I435" s="5" t="s">
        <v>91</v>
      </c>
      <c r="J435" s="5" t="s">
        <v>52</v>
      </c>
      <c r="K435" s="5" t="s">
        <v>28</v>
      </c>
      <c r="L435" s="5" t="s">
        <v>29</v>
      </c>
      <c r="M435" s="7">
        <v>3274.0200000000004</v>
      </c>
      <c r="N435" s="5">
        <v>9</v>
      </c>
      <c r="O435" s="5">
        <v>0</v>
      </c>
      <c r="P435" s="8">
        <v>261.89999999999998</v>
      </c>
      <c r="Q435" s="5" t="s">
        <v>32</v>
      </c>
      <c r="R435">
        <f t="shared" si="20"/>
        <v>4</v>
      </c>
    </row>
    <row r="436" spans="1:18" ht="15.5" x14ac:dyDescent="0.35">
      <c r="A436" s="5">
        <v>169</v>
      </c>
      <c r="B436" s="5">
        <f t="shared" si="19"/>
        <v>2012</v>
      </c>
      <c r="C436" s="5">
        <f t="shared" si="18"/>
        <v>8</v>
      </c>
      <c r="D436" s="5" t="s">
        <v>205</v>
      </c>
      <c r="E436" s="6">
        <v>41130</v>
      </c>
      <c r="F436" s="6">
        <v>41137</v>
      </c>
      <c r="G436" s="5" t="s">
        <v>47</v>
      </c>
      <c r="H436" s="5" t="s">
        <v>17</v>
      </c>
      <c r="I436" s="5" t="s">
        <v>78</v>
      </c>
      <c r="J436" s="5" t="s">
        <v>79</v>
      </c>
      <c r="K436" s="5" t="s">
        <v>37</v>
      </c>
      <c r="L436" s="5" t="s">
        <v>21</v>
      </c>
      <c r="M436" s="7">
        <v>5276.9880000000003</v>
      </c>
      <c r="N436" s="5">
        <v>9</v>
      </c>
      <c r="O436" s="5">
        <v>0.1</v>
      </c>
      <c r="P436" s="8">
        <v>1758.8879999999997</v>
      </c>
      <c r="Q436" s="5" t="s">
        <v>32</v>
      </c>
      <c r="R436">
        <f t="shared" si="20"/>
        <v>7</v>
      </c>
    </row>
    <row r="437" spans="1:18" ht="15.5" x14ac:dyDescent="0.35">
      <c r="A437" s="5">
        <v>105</v>
      </c>
      <c r="B437" s="5">
        <f t="shared" si="19"/>
        <v>2012</v>
      </c>
      <c r="C437" s="5">
        <f t="shared" si="18"/>
        <v>8</v>
      </c>
      <c r="D437" s="5" t="s">
        <v>162</v>
      </c>
      <c r="E437" s="6">
        <v>41129</v>
      </c>
      <c r="F437" s="6">
        <v>41131</v>
      </c>
      <c r="G437" s="5" t="s">
        <v>16</v>
      </c>
      <c r="H437" s="5" t="s">
        <v>17</v>
      </c>
      <c r="I437" s="5" t="s">
        <v>35</v>
      </c>
      <c r="J437" s="5" t="s">
        <v>36</v>
      </c>
      <c r="K437" s="5" t="s">
        <v>37</v>
      </c>
      <c r="L437" s="5" t="s">
        <v>21</v>
      </c>
      <c r="M437" s="7">
        <v>1469.2499999999998</v>
      </c>
      <c r="N437" s="5">
        <v>5</v>
      </c>
      <c r="O437" s="5">
        <v>0</v>
      </c>
      <c r="P437" s="8">
        <v>308.39999999999998</v>
      </c>
      <c r="Q437" s="5" t="s">
        <v>30</v>
      </c>
      <c r="R437">
        <f t="shared" si="20"/>
        <v>2</v>
      </c>
    </row>
    <row r="438" spans="1:18" ht="15.5" x14ac:dyDescent="0.35">
      <c r="A438" s="5">
        <v>209</v>
      </c>
      <c r="B438" s="5">
        <f t="shared" si="19"/>
        <v>2012</v>
      </c>
      <c r="C438" s="5">
        <f t="shared" si="18"/>
        <v>8</v>
      </c>
      <c r="D438" s="5" t="s">
        <v>237</v>
      </c>
      <c r="E438" s="6">
        <v>41129</v>
      </c>
      <c r="F438" s="6">
        <v>41129</v>
      </c>
      <c r="G438" s="5" t="s">
        <v>39</v>
      </c>
      <c r="H438" s="5" t="s">
        <v>17</v>
      </c>
      <c r="I438" s="5" t="s">
        <v>93</v>
      </c>
      <c r="J438" s="5" t="s">
        <v>94</v>
      </c>
      <c r="K438" s="5" t="s">
        <v>59</v>
      </c>
      <c r="L438" s="5" t="s">
        <v>21</v>
      </c>
      <c r="M438" s="7">
        <v>2044.8000000000006</v>
      </c>
      <c r="N438" s="5">
        <v>6</v>
      </c>
      <c r="O438" s="5">
        <v>0.2</v>
      </c>
      <c r="P438" s="8">
        <v>-332.2800000000002</v>
      </c>
      <c r="Q438" s="5" t="s">
        <v>22</v>
      </c>
      <c r="R438">
        <f t="shared" si="20"/>
        <v>0</v>
      </c>
    </row>
    <row r="439" spans="1:18" ht="15.5" x14ac:dyDescent="0.35">
      <c r="A439" s="5">
        <v>672</v>
      </c>
      <c r="B439" s="5">
        <f t="shared" si="19"/>
        <v>2012</v>
      </c>
      <c r="C439" s="5">
        <f t="shared" si="18"/>
        <v>8</v>
      </c>
      <c r="D439" s="5" t="s">
        <v>237</v>
      </c>
      <c r="E439" s="6">
        <v>41129</v>
      </c>
      <c r="F439" s="6">
        <v>41129</v>
      </c>
      <c r="G439" s="5" t="s">
        <v>39</v>
      </c>
      <c r="H439" s="5" t="s">
        <v>17</v>
      </c>
      <c r="I439" s="5" t="s">
        <v>93</v>
      </c>
      <c r="J439" s="5" t="s">
        <v>94</v>
      </c>
      <c r="K439" s="5" t="s">
        <v>59</v>
      </c>
      <c r="L439" s="5" t="s">
        <v>49</v>
      </c>
      <c r="M439" s="7">
        <v>1819.1040000000005</v>
      </c>
      <c r="N439" s="5">
        <v>6</v>
      </c>
      <c r="O439" s="5">
        <v>0.2</v>
      </c>
      <c r="P439" s="8">
        <v>500.18399999999974</v>
      </c>
      <c r="Q439" s="5" t="s">
        <v>22</v>
      </c>
      <c r="R439">
        <f t="shared" si="20"/>
        <v>0</v>
      </c>
    </row>
    <row r="440" spans="1:18" ht="15.5" x14ac:dyDescent="0.35">
      <c r="A440" s="5">
        <v>481</v>
      </c>
      <c r="B440" s="5">
        <f t="shared" si="19"/>
        <v>2012</v>
      </c>
      <c r="C440" s="5">
        <f t="shared" si="18"/>
        <v>8</v>
      </c>
      <c r="D440" s="5" t="s">
        <v>168</v>
      </c>
      <c r="E440" s="6">
        <v>41123</v>
      </c>
      <c r="F440" s="6">
        <v>41126</v>
      </c>
      <c r="G440" s="5" t="s">
        <v>24</v>
      </c>
      <c r="H440" s="5" t="s">
        <v>25</v>
      </c>
      <c r="I440" s="5" t="s">
        <v>91</v>
      </c>
      <c r="J440" s="5" t="s">
        <v>52</v>
      </c>
      <c r="K440" s="5" t="s">
        <v>28</v>
      </c>
      <c r="L440" s="5" t="s">
        <v>21</v>
      </c>
      <c r="M440" s="7">
        <v>840.6</v>
      </c>
      <c r="N440" s="5">
        <v>5</v>
      </c>
      <c r="O440" s="5">
        <v>0</v>
      </c>
      <c r="P440" s="8">
        <v>319.34999999999997</v>
      </c>
      <c r="Q440" s="5" t="s">
        <v>30</v>
      </c>
      <c r="R440">
        <f t="shared" si="20"/>
        <v>3</v>
      </c>
    </row>
    <row r="441" spans="1:18" ht="15.5" x14ac:dyDescent="0.35">
      <c r="A441" s="5">
        <v>746</v>
      </c>
      <c r="B441" s="5">
        <f t="shared" si="19"/>
        <v>2015</v>
      </c>
      <c r="C441" s="5">
        <f t="shared" si="18"/>
        <v>9</v>
      </c>
      <c r="D441" s="5" t="s">
        <v>111</v>
      </c>
      <c r="E441" s="6">
        <v>42277</v>
      </c>
      <c r="F441" s="6">
        <v>42279</v>
      </c>
      <c r="G441" s="5" t="s">
        <v>16</v>
      </c>
      <c r="H441" s="5" t="s">
        <v>17</v>
      </c>
      <c r="I441" s="5" t="s">
        <v>67</v>
      </c>
      <c r="J441" s="5" t="s">
        <v>68</v>
      </c>
      <c r="K441" s="5" t="s">
        <v>37</v>
      </c>
      <c r="L441" s="5" t="s">
        <v>21</v>
      </c>
      <c r="M441" s="7">
        <v>1145.232</v>
      </c>
      <c r="N441" s="5">
        <v>3</v>
      </c>
      <c r="O441" s="5">
        <v>0.4</v>
      </c>
      <c r="P441" s="8">
        <v>-706.24800000000005</v>
      </c>
      <c r="Q441" s="5" t="s">
        <v>30</v>
      </c>
      <c r="R441">
        <f t="shared" si="20"/>
        <v>2</v>
      </c>
    </row>
    <row r="442" spans="1:18" ht="15.5" x14ac:dyDescent="0.35">
      <c r="A442" s="5">
        <v>244</v>
      </c>
      <c r="B442" s="5">
        <f t="shared" si="19"/>
        <v>2015</v>
      </c>
      <c r="C442" s="5">
        <f t="shared" si="18"/>
        <v>9</v>
      </c>
      <c r="D442" s="5" t="s">
        <v>261</v>
      </c>
      <c r="E442" s="6">
        <v>42275</v>
      </c>
      <c r="F442" s="6">
        <v>42278</v>
      </c>
      <c r="G442" s="5" t="s">
        <v>16</v>
      </c>
      <c r="H442" s="5" t="s">
        <v>17</v>
      </c>
      <c r="I442" s="5" t="s">
        <v>78</v>
      </c>
      <c r="J442" s="5" t="s">
        <v>79</v>
      </c>
      <c r="K442" s="5" t="s">
        <v>37</v>
      </c>
      <c r="L442" s="5" t="s">
        <v>29</v>
      </c>
      <c r="M442" s="7">
        <v>2898.21</v>
      </c>
      <c r="N442" s="5">
        <v>7</v>
      </c>
      <c r="O442" s="5">
        <v>0</v>
      </c>
      <c r="P442" s="8">
        <v>1420.02</v>
      </c>
      <c r="Q442" s="5" t="s">
        <v>22</v>
      </c>
      <c r="R442">
        <f t="shared" si="20"/>
        <v>3</v>
      </c>
    </row>
    <row r="443" spans="1:18" ht="15.5" x14ac:dyDescent="0.35">
      <c r="A443" s="5">
        <v>43</v>
      </c>
      <c r="B443" s="5">
        <f t="shared" si="19"/>
        <v>2015</v>
      </c>
      <c r="C443" s="5">
        <f t="shared" si="18"/>
        <v>9</v>
      </c>
      <c r="D443" s="5" t="s">
        <v>105</v>
      </c>
      <c r="E443" s="6">
        <v>42273</v>
      </c>
      <c r="F443" s="6">
        <v>42275</v>
      </c>
      <c r="G443" s="5" t="s">
        <v>24</v>
      </c>
      <c r="H443" s="5" t="s">
        <v>25</v>
      </c>
      <c r="I443" s="5" t="s">
        <v>91</v>
      </c>
      <c r="J443" s="5" t="s">
        <v>52</v>
      </c>
      <c r="K443" s="5" t="s">
        <v>28</v>
      </c>
      <c r="L443" s="5" t="s">
        <v>29</v>
      </c>
      <c r="M443" s="7">
        <v>5667.87</v>
      </c>
      <c r="N443" s="5">
        <v>13</v>
      </c>
      <c r="O443" s="5">
        <v>0</v>
      </c>
      <c r="P443" s="8">
        <v>2097.0300000000002</v>
      </c>
      <c r="Q443" s="5" t="s">
        <v>32</v>
      </c>
      <c r="R443">
        <f t="shared" si="20"/>
        <v>2</v>
      </c>
    </row>
    <row r="444" spans="1:18" ht="15.5" x14ac:dyDescent="0.35">
      <c r="A444" s="5">
        <v>232</v>
      </c>
      <c r="B444" s="5">
        <f t="shared" si="19"/>
        <v>2015</v>
      </c>
      <c r="C444" s="5">
        <f t="shared" si="18"/>
        <v>9</v>
      </c>
      <c r="D444" s="5" t="s">
        <v>225</v>
      </c>
      <c r="E444" s="6">
        <v>42273</v>
      </c>
      <c r="F444" s="6">
        <v>42276</v>
      </c>
      <c r="G444" s="5" t="s">
        <v>16</v>
      </c>
      <c r="H444" s="5" t="s">
        <v>25</v>
      </c>
      <c r="I444" s="5" t="s">
        <v>18</v>
      </c>
      <c r="J444" s="5" t="s">
        <v>89</v>
      </c>
      <c r="K444" s="5" t="s">
        <v>20</v>
      </c>
      <c r="L444" s="5" t="s">
        <v>49</v>
      </c>
      <c r="M444" s="7">
        <v>190.89600000000002</v>
      </c>
      <c r="N444" s="5">
        <v>2</v>
      </c>
      <c r="O444" s="5">
        <v>0.2</v>
      </c>
      <c r="P444" s="8">
        <v>-42.951599999999999</v>
      </c>
      <c r="Q444" s="5" t="s">
        <v>32</v>
      </c>
      <c r="R444">
        <f t="shared" si="20"/>
        <v>3</v>
      </c>
    </row>
    <row r="445" spans="1:18" ht="15.5" x14ac:dyDescent="0.35">
      <c r="A445" s="5">
        <v>260</v>
      </c>
      <c r="B445" s="5">
        <f t="shared" si="19"/>
        <v>2015</v>
      </c>
      <c r="C445" s="5">
        <f t="shared" si="18"/>
        <v>9</v>
      </c>
      <c r="D445" s="5" t="s">
        <v>225</v>
      </c>
      <c r="E445" s="6">
        <v>42273</v>
      </c>
      <c r="F445" s="6">
        <v>42276</v>
      </c>
      <c r="G445" s="5" t="s">
        <v>16</v>
      </c>
      <c r="H445" s="5" t="s">
        <v>25</v>
      </c>
      <c r="I445" s="5" t="s">
        <v>18</v>
      </c>
      <c r="J445" s="5" t="s">
        <v>89</v>
      </c>
      <c r="K445" s="5" t="s">
        <v>20</v>
      </c>
      <c r="L445" s="5" t="s">
        <v>49</v>
      </c>
      <c r="M445" s="7">
        <v>8.5950000000000024</v>
      </c>
      <c r="N445" s="5">
        <v>5</v>
      </c>
      <c r="O445" s="5">
        <v>0.7</v>
      </c>
      <c r="P445" s="8">
        <v>-6.3030000000000008</v>
      </c>
      <c r="Q445" s="5" t="s">
        <v>32</v>
      </c>
      <c r="R445">
        <f t="shared" si="20"/>
        <v>3</v>
      </c>
    </row>
    <row r="446" spans="1:18" ht="15.5" x14ac:dyDescent="0.35">
      <c r="A446" s="5">
        <v>740</v>
      </c>
      <c r="B446" s="5">
        <f t="shared" si="19"/>
        <v>2015</v>
      </c>
      <c r="C446" s="5">
        <f t="shared" si="18"/>
        <v>9</v>
      </c>
      <c r="D446" s="5" t="s">
        <v>553</v>
      </c>
      <c r="E446" s="6">
        <v>42271</v>
      </c>
      <c r="F446" s="6">
        <v>42278</v>
      </c>
      <c r="G446" s="5" t="s">
        <v>47</v>
      </c>
      <c r="H446" s="5" t="s">
        <v>34</v>
      </c>
      <c r="I446" s="5" t="s">
        <v>35</v>
      </c>
      <c r="J446" s="5" t="s">
        <v>36</v>
      </c>
      <c r="K446" s="5" t="s">
        <v>37</v>
      </c>
      <c r="L446" s="5" t="s">
        <v>29</v>
      </c>
      <c r="M446" s="7">
        <v>1964.25</v>
      </c>
      <c r="N446" s="5">
        <v>6</v>
      </c>
      <c r="O446" s="5">
        <v>0.1</v>
      </c>
      <c r="P446" s="8">
        <v>21.689999999999998</v>
      </c>
      <c r="Q446" s="5" t="s">
        <v>65</v>
      </c>
      <c r="R446">
        <f t="shared" si="20"/>
        <v>7</v>
      </c>
    </row>
    <row r="447" spans="1:18" ht="15.5" x14ac:dyDescent="0.35">
      <c r="A447" s="5">
        <v>711</v>
      </c>
      <c r="B447" s="5">
        <f t="shared" si="19"/>
        <v>2015</v>
      </c>
      <c r="C447" s="5">
        <f t="shared" si="18"/>
        <v>9</v>
      </c>
      <c r="D447" s="5" t="s">
        <v>542</v>
      </c>
      <c r="E447" s="6">
        <v>42270</v>
      </c>
      <c r="F447" s="6">
        <v>42276</v>
      </c>
      <c r="G447" s="5" t="s">
        <v>47</v>
      </c>
      <c r="H447" s="5" t="s">
        <v>34</v>
      </c>
      <c r="I447" s="5" t="s">
        <v>152</v>
      </c>
      <c r="J447" s="5" t="s">
        <v>103</v>
      </c>
      <c r="K447" s="5" t="s">
        <v>28</v>
      </c>
      <c r="L447" s="5" t="s">
        <v>29</v>
      </c>
      <c r="M447" s="7">
        <v>2841.6599999999994</v>
      </c>
      <c r="N447" s="5">
        <v>8</v>
      </c>
      <c r="O447" s="5">
        <v>0.25</v>
      </c>
      <c r="P447" s="8">
        <v>189.42000000000007</v>
      </c>
      <c r="Q447" s="5" t="s">
        <v>32</v>
      </c>
      <c r="R447">
        <f t="shared" si="20"/>
        <v>6</v>
      </c>
    </row>
    <row r="448" spans="1:18" ht="15.5" x14ac:dyDescent="0.35">
      <c r="A448" s="5">
        <v>328</v>
      </c>
      <c r="B448" s="5">
        <f t="shared" si="19"/>
        <v>2015</v>
      </c>
      <c r="C448" s="5">
        <f t="shared" si="18"/>
        <v>9</v>
      </c>
      <c r="D448" s="5" t="s">
        <v>328</v>
      </c>
      <c r="E448" s="6">
        <v>42269</v>
      </c>
      <c r="F448" s="6">
        <v>42272</v>
      </c>
      <c r="G448" s="5" t="s">
        <v>24</v>
      </c>
      <c r="H448" s="5" t="s">
        <v>17</v>
      </c>
      <c r="I448" s="5" t="s">
        <v>329</v>
      </c>
      <c r="J448" s="5" t="s">
        <v>103</v>
      </c>
      <c r="K448" s="5" t="s">
        <v>28</v>
      </c>
      <c r="L448" s="5" t="s">
        <v>21</v>
      </c>
      <c r="M448" s="7">
        <v>1282.2299999999998</v>
      </c>
      <c r="N448" s="5">
        <v>9</v>
      </c>
      <c r="O448" s="5">
        <v>0</v>
      </c>
      <c r="P448" s="8">
        <v>12.69</v>
      </c>
      <c r="Q448" s="5" t="s">
        <v>30</v>
      </c>
      <c r="R448">
        <f t="shared" si="20"/>
        <v>3</v>
      </c>
    </row>
    <row r="449" spans="1:18" ht="15.5" x14ac:dyDescent="0.35">
      <c r="A449" s="5">
        <v>482</v>
      </c>
      <c r="B449" s="5">
        <f t="shared" si="19"/>
        <v>2015</v>
      </c>
      <c r="C449" s="5">
        <f t="shared" si="18"/>
        <v>9</v>
      </c>
      <c r="D449" s="5" t="s">
        <v>269</v>
      </c>
      <c r="E449" s="6">
        <v>42267</v>
      </c>
      <c r="F449" s="6">
        <v>42273</v>
      </c>
      <c r="G449" s="5" t="s">
        <v>47</v>
      </c>
      <c r="H449" s="5" t="s">
        <v>17</v>
      </c>
      <c r="I449" s="5" t="s">
        <v>18</v>
      </c>
      <c r="J449" s="5" t="s">
        <v>48</v>
      </c>
      <c r="K449" s="5" t="s">
        <v>20</v>
      </c>
      <c r="L449" s="5" t="s">
        <v>21</v>
      </c>
      <c r="M449" s="7">
        <v>471.92</v>
      </c>
      <c r="N449" s="5">
        <v>2</v>
      </c>
      <c r="O449" s="5">
        <v>0.2</v>
      </c>
      <c r="P449" s="8">
        <v>29.495000000000019</v>
      </c>
      <c r="Q449" s="5" t="s">
        <v>65</v>
      </c>
      <c r="R449">
        <f t="shared" si="20"/>
        <v>6</v>
      </c>
    </row>
    <row r="450" spans="1:18" ht="15.5" x14ac:dyDescent="0.35">
      <c r="A450" s="5">
        <v>491</v>
      </c>
      <c r="B450" s="5">
        <f t="shared" si="19"/>
        <v>2015</v>
      </c>
      <c r="C450" s="5">
        <f t="shared" ref="C450:C513" si="21">MONTH(E450)</f>
        <v>9</v>
      </c>
      <c r="D450" s="5" t="s">
        <v>269</v>
      </c>
      <c r="E450" s="6">
        <v>42267</v>
      </c>
      <c r="F450" s="6">
        <v>42273</v>
      </c>
      <c r="G450" s="5" t="s">
        <v>47</v>
      </c>
      <c r="H450" s="5" t="s">
        <v>17</v>
      </c>
      <c r="I450" s="5" t="s">
        <v>18</v>
      </c>
      <c r="J450" s="5" t="s">
        <v>48</v>
      </c>
      <c r="K450" s="5" t="s">
        <v>20</v>
      </c>
      <c r="L450" s="5" t="s">
        <v>21</v>
      </c>
      <c r="M450" s="7">
        <v>89.584000000000003</v>
      </c>
      <c r="N450" s="5">
        <v>2</v>
      </c>
      <c r="O450" s="5">
        <v>0.2</v>
      </c>
      <c r="P450" s="8">
        <v>4.4792000000000058</v>
      </c>
      <c r="Q450" s="5" t="s">
        <v>65</v>
      </c>
      <c r="R450">
        <f t="shared" si="20"/>
        <v>6</v>
      </c>
    </row>
    <row r="451" spans="1:18" ht="15.5" x14ac:dyDescent="0.35">
      <c r="A451" s="5">
        <v>539</v>
      </c>
      <c r="B451" s="5">
        <f t="shared" ref="B451:B514" si="22">YEAR(E451)</f>
        <v>2015</v>
      </c>
      <c r="C451" s="5">
        <f t="shared" si="21"/>
        <v>9</v>
      </c>
      <c r="D451" s="5" t="s">
        <v>269</v>
      </c>
      <c r="E451" s="6">
        <v>42267</v>
      </c>
      <c r="F451" s="6">
        <v>42273</v>
      </c>
      <c r="G451" s="5" t="s">
        <v>47</v>
      </c>
      <c r="H451" s="5" t="s">
        <v>17</v>
      </c>
      <c r="I451" s="5" t="s">
        <v>18</v>
      </c>
      <c r="J451" s="5" t="s">
        <v>48</v>
      </c>
      <c r="K451" s="5" t="s">
        <v>20</v>
      </c>
      <c r="L451" s="5" t="s">
        <v>49</v>
      </c>
      <c r="M451" s="7">
        <v>18.180000000000003</v>
      </c>
      <c r="N451" s="5">
        <v>4</v>
      </c>
      <c r="O451" s="5">
        <v>0.7</v>
      </c>
      <c r="P451" s="8">
        <v>-13.938000000000002</v>
      </c>
      <c r="Q451" s="5" t="s">
        <v>65</v>
      </c>
      <c r="R451">
        <f t="shared" ref="R451:R514" si="23">F451-E451</f>
        <v>6</v>
      </c>
    </row>
    <row r="452" spans="1:18" ht="15.5" x14ac:dyDescent="0.35">
      <c r="A452" s="5">
        <v>555</v>
      </c>
      <c r="B452" s="5">
        <f t="shared" si="22"/>
        <v>2015</v>
      </c>
      <c r="C452" s="5">
        <f t="shared" si="21"/>
        <v>9</v>
      </c>
      <c r="D452" s="5" t="s">
        <v>269</v>
      </c>
      <c r="E452" s="6">
        <v>42267</v>
      </c>
      <c r="F452" s="6">
        <v>42273</v>
      </c>
      <c r="G452" s="5" t="s">
        <v>47</v>
      </c>
      <c r="H452" s="5" t="s">
        <v>17</v>
      </c>
      <c r="I452" s="5" t="s">
        <v>18</v>
      </c>
      <c r="J452" s="5" t="s">
        <v>48</v>
      </c>
      <c r="K452" s="5" t="s">
        <v>20</v>
      </c>
      <c r="L452" s="5" t="s">
        <v>49</v>
      </c>
      <c r="M452" s="7">
        <v>12.624000000000001</v>
      </c>
      <c r="N452" s="5">
        <v>2</v>
      </c>
      <c r="O452" s="5">
        <v>0.2</v>
      </c>
      <c r="P452" s="8">
        <v>-2.5248000000000022</v>
      </c>
      <c r="Q452" s="5" t="s">
        <v>65</v>
      </c>
      <c r="R452">
        <f t="shared" si="23"/>
        <v>6</v>
      </c>
    </row>
    <row r="453" spans="1:18" ht="15.5" x14ac:dyDescent="0.35">
      <c r="A453" s="5">
        <v>316</v>
      </c>
      <c r="B453" s="5">
        <f t="shared" si="22"/>
        <v>2015</v>
      </c>
      <c r="C453" s="5">
        <f t="shared" si="21"/>
        <v>9</v>
      </c>
      <c r="D453" s="5" t="s">
        <v>322</v>
      </c>
      <c r="E453" s="6">
        <v>42266</v>
      </c>
      <c r="F453" s="6">
        <v>42266</v>
      </c>
      <c r="G453" s="5" t="s">
        <v>39</v>
      </c>
      <c r="H453" s="5" t="s">
        <v>34</v>
      </c>
      <c r="I453" s="5" t="s">
        <v>45</v>
      </c>
      <c r="J453" s="5" t="s">
        <v>27</v>
      </c>
      <c r="K453" s="5" t="s">
        <v>28</v>
      </c>
      <c r="L453" s="5" t="s">
        <v>49</v>
      </c>
      <c r="M453" s="7">
        <v>1190.52</v>
      </c>
      <c r="N453" s="5">
        <v>6</v>
      </c>
      <c r="O453" s="5">
        <v>0</v>
      </c>
      <c r="P453" s="8">
        <v>178.56</v>
      </c>
      <c r="Q453" s="5" t="s">
        <v>30</v>
      </c>
      <c r="R453">
        <f t="shared" si="23"/>
        <v>0</v>
      </c>
    </row>
    <row r="454" spans="1:18" ht="15.5" x14ac:dyDescent="0.35">
      <c r="A454" s="5">
        <v>439</v>
      </c>
      <c r="B454" s="5">
        <f t="shared" si="22"/>
        <v>2015</v>
      </c>
      <c r="C454" s="5">
        <f t="shared" si="21"/>
        <v>9</v>
      </c>
      <c r="D454" s="5" t="s">
        <v>397</v>
      </c>
      <c r="E454" s="6">
        <v>42266</v>
      </c>
      <c r="F454" s="6">
        <v>42268</v>
      </c>
      <c r="G454" s="5" t="s">
        <v>24</v>
      </c>
      <c r="H454" s="5" t="s">
        <v>17</v>
      </c>
      <c r="I454" s="5" t="s">
        <v>26</v>
      </c>
      <c r="J454" s="5" t="s">
        <v>27</v>
      </c>
      <c r="K454" s="5" t="s">
        <v>28</v>
      </c>
      <c r="L454" s="5" t="s">
        <v>29</v>
      </c>
      <c r="M454" s="7">
        <v>1586.4119999999998</v>
      </c>
      <c r="N454" s="5">
        <v>4</v>
      </c>
      <c r="O454" s="5">
        <v>0.1</v>
      </c>
      <c r="P454" s="8">
        <v>17.531999999999982</v>
      </c>
      <c r="Q454" s="5" t="s">
        <v>22</v>
      </c>
      <c r="R454">
        <f t="shared" si="23"/>
        <v>2</v>
      </c>
    </row>
    <row r="455" spans="1:18" ht="15.5" x14ac:dyDescent="0.35">
      <c r="A455" s="5">
        <v>586</v>
      </c>
      <c r="B455" s="5">
        <f t="shared" si="22"/>
        <v>2015</v>
      </c>
      <c r="C455" s="5">
        <f t="shared" si="21"/>
        <v>9</v>
      </c>
      <c r="D455" s="5" t="s">
        <v>322</v>
      </c>
      <c r="E455" s="6">
        <v>42266</v>
      </c>
      <c r="F455" s="6">
        <v>42266</v>
      </c>
      <c r="G455" s="5" t="s">
        <v>39</v>
      </c>
      <c r="H455" s="5" t="s">
        <v>34</v>
      </c>
      <c r="I455" s="5" t="s">
        <v>45</v>
      </c>
      <c r="J455" s="5" t="s">
        <v>27</v>
      </c>
      <c r="K455" s="5" t="s">
        <v>28</v>
      </c>
      <c r="L455" s="5" t="s">
        <v>21</v>
      </c>
      <c r="M455" s="7">
        <v>856.44</v>
      </c>
      <c r="N455" s="5">
        <v>6</v>
      </c>
      <c r="O455" s="5">
        <v>0</v>
      </c>
      <c r="P455" s="8">
        <v>222.66</v>
      </c>
      <c r="Q455" s="5" t="s">
        <v>30</v>
      </c>
      <c r="R455">
        <f t="shared" si="23"/>
        <v>0</v>
      </c>
    </row>
    <row r="456" spans="1:18" ht="15.5" x14ac:dyDescent="0.35">
      <c r="A456" s="5">
        <v>52</v>
      </c>
      <c r="B456" s="5">
        <f t="shared" si="22"/>
        <v>2015</v>
      </c>
      <c r="C456" s="5">
        <f t="shared" si="21"/>
        <v>9</v>
      </c>
      <c r="D456" s="5" t="s">
        <v>114</v>
      </c>
      <c r="E456" s="6">
        <v>42265</v>
      </c>
      <c r="F456" s="6">
        <v>42268</v>
      </c>
      <c r="G456" s="5" t="s">
        <v>16</v>
      </c>
      <c r="H456" s="5" t="s">
        <v>17</v>
      </c>
      <c r="I456" s="5" t="s">
        <v>115</v>
      </c>
      <c r="J456" s="5" t="s">
        <v>52</v>
      </c>
      <c r="K456" s="5" t="s">
        <v>28</v>
      </c>
      <c r="L456" s="5" t="s">
        <v>21</v>
      </c>
      <c r="M456" s="7">
        <v>2108.64</v>
      </c>
      <c r="N456" s="5">
        <v>8</v>
      </c>
      <c r="O456" s="5">
        <v>0</v>
      </c>
      <c r="P456" s="8">
        <v>527.04</v>
      </c>
      <c r="Q456" s="5" t="s">
        <v>30</v>
      </c>
      <c r="R456">
        <f t="shared" si="23"/>
        <v>3</v>
      </c>
    </row>
    <row r="457" spans="1:18" ht="15.5" x14ac:dyDescent="0.35">
      <c r="A457" s="5">
        <v>130</v>
      </c>
      <c r="B457" s="5">
        <f t="shared" si="22"/>
        <v>2015</v>
      </c>
      <c r="C457" s="5">
        <f t="shared" si="21"/>
        <v>9</v>
      </c>
      <c r="D457" s="5" t="s">
        <v>178</v>
      </c>
      <c r="E457" s="6">
        <v>42265</v>
      </c>
      <c r="F457" s="6">
        <v>42265</v>
      </c>
      <c r="G457" s="5" t="s">
        <v>39</v>
      </c>
      <c r="H457" s="5" t="s">
        <v>17</v>
      </c>
      <c r="I457" s="5" t="s">
        <v>179</v>
      </c>
      <c r="J457" s="5" t="s">
        <v>58</v>
      </c>
      <c r="K457" s="5" t="s">
        <v>59</v>
      </c>
      <c r="L457" s="5" t="s">
        <v>21</v>
      </c>
      <c r="M457" s="7">
        <v>1213.18876</v>
      </c>
      <c r="N457" s="5">
        <v>7</v>
      </c>
      <c r="O457" s="5">
        <v>2E-3</v>
      </c>
      <c r="P457" s="8">
        <v>508.00876000000005</v>
      </c>
      <c r="Q457" s="5" t="s">
        <v>30</v>
      </c>
      <c r="R457">
        <f t="shared" si="23"/>
        <v>0</v>
      </c>
    </row>
    <row r="458" spans="1:18" ht="15.5" x14ac:dyDescent="0.35">
      <c r="A458" s="5">
        <v>143</v>
      </c>
      <c r="B458" s="5">
        <f t="shared" si="22"/>
        <v>2015</v>
      </c>
      <c r="C458" s="5">
        <f t="shared" si="21"/>
        <v>9</v>
      </c>
      <c r="D458" s="5" t="s">
        <v>187</v>
      </c>
      <c r="E458" s="6">
        <v>42265</v>
      </c>
      <c r="F458" s="6">
        <v>42267</v>
      </c>
      <c r="G458" s="5" t="s">
        <v>16</v>
      </c>
      <c r="H458" s="5" t="s">
        <v>17</v>
      </c>
      <c r="I458" s="5" t="s">
        <v>188</v>
      </c>
      <c r="J458" s="5" t="s">
        <v>72</v>
      </c>
      <c r="K458" s="5" t="s">
        <v>42</v>
      </c>
      <c r="L458" s="5" t="s">
        <v>21</v>
      </c>
      <c r="M458" s="7">
        <v>3834.0000000000009</v>
      </c>
      <c r="N458" s="5">
        <v>6</v>
      </c>
      <c r="O458" s="5">
        <v>0</v>
      </c>
      <c r="P458" s="8">
        <v>268.38</v>
      </c>
      <c r="Q458" s="5" t="s">
        <v>22</v>
      </c>
      <c r="R458">
        <f t="shared" si="23"/>
        <v>2</v>
      </c>
    </row>
    <row r="459" spans="1:18" ht="15.5" x14ac:dyDescent="0.35">
      <c r="A459" s="5">
        <v>372</v>
      </c>
      <c r="B459" s="5">
        <f t="shared" si="22"/>
        <v>2015</v>
      </c>
      <c r="C459" s="5">
        <f t="shared" si="21"/>
        <v>9</v>
      </c>
      <c r="D459" s="5" t="s">
        <v>355</v>
      </c>
      <c r="E459" s="6">
        <v>42265</v>
      </c>
      <c r="F459" s="6">
        <v>42265</v>
      </c>
      <c r="G459" s="5" t="s">
        <v>39</v>
      </c>
      <c r="H459" s="5" t="s">
        <v>25</v>
      </c>
      <c r="I459" s="5" t="s">
        <v>64</v>
      </c>
      <c r="J459" s="5" t="s">
        <v>36</v>
      </c>
      <c r="K459" s="5" t="s">
        <v>37</v>
      </c>
      <c r="L459" s="5" t="s">
        <v>29</v>
      </c>
      <c r="M459" s="7">
        <v>1637.0100000000002</v>
      </c>
      <c r="N459" s="5">
        <v>5</v>
      </c>
      <c r="O459" s="5">
        <v>0.1</v>
      </c>
      <c r="P459" s="8">
        <v>90.809999999999945</v>
      </c>
      <c r="Q459" s="5" t="s">
        <v>22</v>
      </c>
      <c r="R459">
        <f t="shared" si="23"/>
        <v>0</v>
      </c>
    </row>
    <row r="460" spans="1:18" ht="15.5" x14ac:dyDescent="0.35">
      <c r="A460" s="5">
        <v>180</v>
      </c>
      <c r="B460" s="5">
        <f t="shared" si="22"/>
        <v>2015</v>
      </c>
      <c r="C460" s="5">
        <f t="shared" si="21"/>
        <v>9</v>
      </c>
      <c r="D460" s="5" t="s">
        <v>163</v>
      </c>
      <c r="E460" s="6">
        <v>42264</v>
      </c>
      <c r="F460" s="6">
        <v>42269</v>
      </c>
      <c r="G460" s="5" t="s">
        <v>47</v>
      </c>
      <c r="H460" s="5" t="s">
        <v>34</v>
      </c>
      <c r="I460" s="5" t="s">
        <v>18</v>
      </c>
      <c r="J460" s="5" t="s">
        <v>89</v>
      </c>
      <c r="K460" s="5" t="s">
        <v>20</v>
      </c>
      <c r="L460" s="5" t="s">
        <v>49</v>
      </c>
      <c r="M460" s="7">
        <v>20.736000000000004</v>
      </c>
      <c r="N460" s="5">
        <v>4</v>
      </c>
      <c r="O460" s="5">
        <v>0.2</v>
      </c>
      <c r="P460" s="8">
        <v>7.2576000000000001</v>
      </c>
      <c r="Q460" s="5" t="s">
        <v>22</v>
      </c>
      <c r="R460">
        <f t="shared" si="23"/>
        <v>5</v>
      </c>
    </row>
    <row r="461" spans="1:18" ht="15.5" x14ac:dyDescent="0.35">
      <c r="A461" s="5">
        <v>287</v>
      </c>
      <c r="B461" s="5">
        <f t="shared" si="22"/>
        <v>2015</v>
      </c>
      <c r="C461" s="5">
        <f t="shared" si="21"/>
        <v>9</v>
      </c>
      <c r="D461" s="5" t="s">
        <v>300</v>
      </c>
      <c r="E461" s="6">
        <v>42264</v>
      </c>
      <c r="F461" s="6">
        <v>42266</v>
      </c>
      <c r="G461" s="5" t="s">
        <v>16</v>
      </c>
      <c r="H461" s="5" t="s">
        <v>17</v>
      </c>
      <c r="I461" s="5" t="s">
        <v>18</v>
      </c>
      <c r="J461" s="5" t="s">
        <v>89</v>
      </c>
      <c r="K461" s="5" t="s">
        <v>20</v>
      </c>
      <c r="L461" s="5" t="s">
        <v>49</v>
      </c>
      <c r="M461" s="7">
        <v>538.19400000000007</v>
      </c>
      <c r="N461" s="5">
        <v>2</v>
      </c>
      <c r="O461" s="5">
        <v>0.7</v>
      </c>
      <c r="P461" s="8">
        <v>-412.61539999999991</v>
      </c>
      <c r="Q461" s="5" t="s">
        <v>30</v>
      </c>
      <c r="R461">
        <f t="shared" si="23"/>
        <v>2</v>
      </c>
    </row>
    <row r="462" spans="1:18" ht="15.5" x14ac:dyDescent="0.35">
      <c r="A462" s="5">
        <v>306</v>
      </c>
      <c r="B462" s="5">
        <f t="shared" si="22"/>
        <v>2015</v>
      </c>
      <c r="C462" s="5">
        <f t="shared" si="21"/>
        <v>9</v>
      </c>
      <c r="D462" s="5" t="s">
        <v>300</v>
      </c>
      <c r="E462" s="6">
        <v>42264</v>
      </c>
      <c r="F462" s="6">
        <v>42266</v>
      </c>
      <c r="G462" s="5" t="s">
        <v>16</v>
      </c>
      <c r="H462" s="5" t="s">
        <v>17</v>
      </c>
      <c r="I462" s="5" t="s">
        <v>18</v>
      </c>
      <c r="J462" s="5" t="s">
        <v>89</v>
      </c>
      <c r="K462" s="5" t="s">
        <v>20</v>
      </c>
      <c r="L462" s="5" t="s">
        <v>21</v>
      </c>
      <c r="M462" s="7">
        <v>71.975999999999999</v>
      </c>
      <c r="N462" s="5">
        <v>3</v>
      </c>
      <c r="O462" s="5">
        <v>0.2</v>
      </c>
      <c r="P462" s="8">
        <v>19.793400000000005</v>
      </c>
      <c r="Q462" s="5" t="s">
        <v>30</v>
      </c>
      <c r="R462">
        <f t="shared" si="23"/>
        <v>2</v>
      </c>
    </row>
    <row r="463" spans="1:18" ht="15.5" x14ac:dyDescent="0.35">
      <c r="A463" s="5">
        <v>310</v>
      </c>
      <c r="B463" s="5">
        <f t="shared" si="22"/>
        <v>2015</v>
      </c>
      <c r="C463" s="5">
        <f t="shared" si="21"/>
        <v>9</v>
      </c>
      <c r="D463" s="5" t="s">
        <v>300</v>
      </c>
      <c r="E463" s="6">
        <v>42264</v>
      </c>
      <c r="F463" s="6">
        <v>42266</v>
      </c>
      <c r="G463" s="5" t="s">
        <v>16</v>
      </c>
      <c r="H463" s="5" t="s">
        <v>17</v>
      </c>
      <c r="I463" s="5" t="s">
        <v>18</v>
      </c>
      <c r="J463" s="5" t="s">
        <v>89</v>
      </c>
      <c r="K463" s="5" t="s">
        <v>20</v>
      </c>
      <c r="L463" s="5" t="s">
        <v>21</v>
      </c>
      <c r="M463" s="7">
        <v>47.984000000000002</v>
      </c>
      <c r="N463" s="5">
        <v>2</v>
      </c>
      <c r="O463" s="5">
        <v>0.2</v>
      </c>
      <c r="P463" s="8">
        <v>14.395200000000004</v>
      </c>
      <c r="Q463" s="5" t="s">
        <v>30</v>
      </c>
      <c r="R463">
        <f t="shared" si="23"/>
        <v>2</v>
      </c>
    </row>
    <row r="464" spans="1:18" ht="15.5" x14ac:dyDescent="0.35">
      <c r="A464" s="5">
        <v>327</v>
      </c>
      <c r="B464" s="5">
        <f t="shared" si="22"/>
        <v>2015</v>
      </c>
      <c r="C464" s="5">
        <f t="shared" si="21"/>
        <v>9</v>
      </c>
      <c r="D464" s="5" t="s">
        <v>300</v>
      </c>
      <c r="E464" s="6">
        <v>42264</v>
      </c>
      <c r="F464" s="6">
        <v>42266</v>
      </c>
      <c r="G464" s="5" t="s">
        <v>16</v>
      </c>
      <c r="H464" s="5" t="s">
        <v>17</v>
      </c>
      <c r="I464" s="5" t="s">
        <v>18</v>
      </c>
      <c r="J464" s="5" t="s">
        <v>89</v>
      </c>
      <c r="K464" s="5" t="s">
        <v>20</v>
      </c>
      <c r="L464" s="5" t="s">
        <v>29</v>
      </c>
      <c r="M464" s="7">
        <v>22.512000000000004</v>
      </c>
      <c r="N464" s="5">
        <v>3</v>
      </c>
      <c r="O464" s="5">
        <v>0.2</v>
      </c>
      <c r="P464" s="8">
        <v>2.2511999999999999</v>
      </c>
      <c r="Q464" s="5" t="s">
        <v>30</v>
      </c>
      <c r="R464">
        <f t="shared" si="23"/>
        <v>2</v>
      </c>
    </row>
    <row r="465" spans="1:18" ht="15.5" x14ac:dyDescent="0.35">
      <c r="A465" s="5">
        <v>359</v>
      </c>
      <c r="B465" s="5">
        <f t="shared" si="22"/>
        <v>2015</v>
      </c>
      <c r="C465" s="5">
        <f t="shared" si="21"/>
        <v>9</v>
      </c>
      <c r="D465" s="5" t="s">
        <v>300</v>
      </c>
      <c r="E465" s="6">
        <v>42264</v>
      </c>
      <c r="F465" s="6">
        <v>42266</v>
      </c>
      <c r="G465" s="5" t="s">
        <v>16</v>
      </c>
      <c r="H465" s="5" t="s">
        <v>17</v>
      </c>
      <c r="I465" s="5" t="s">
        <v>18</v>
      </c>
      <c r="J465" s="5" t="s">
        <v>89</v>
      </c>
      <c r="K465" s="5" t="s">
        <v>20</v>
      </c>
      <c r="L465" s="5" t="s">
        <v>49</v>
      </c>
      <c r="M465" s="7">
        <v>3.4440000000000008</v>
      </c>
      <c r="N465" s="5">
        <v>2</v>
      </c>
      <c r="O465" s="5">
        <v>0.7</v>
      </c>
      <c r="P465" s="8">
        <v>-2.7551999999999994</v>
      </c>
      <c r="Q465" s="5" t="s">
        <v>30</v>
      </c>
      <c r="R465">
        <f t="shared" si="23"/>
        <v>2</v>
      </c>
    </row>
    <row r="466" spans="1:18" ht="15.5" x14ac:dyDescent="0.35">
      <c r="A466" s="5">
        <v>498</v>
      </c>
      <c r="B466" s="5">
        <f t="shared" si="22"/>
        <v>2015</v>
      </c>
      <c r="C466" s="5">
        <f t="shared" si="21"/>
        <v>9</v>
      </c>
      <c r="D466" s="5" t="s">
        <v>409</v>
      </c>
      <c r="E466" s="6">
        <v>42263</v>
      </c>
      <c r="F466" s="6">
        <v>42265</v>
      </c>
      <c r="G466" s="5" t="s">
        <v>16</v>
      </c>
      <c r="H466" s="5" t="s">
        <v>25</v>
      </c>
      <c r="I466" s="5" t="s">
        <v>197</v>
      </c>
      <c r="J466" s="5" t="s">
        <v>82</v>
      </c>
      <c r="K466" s="5" t="s">
        <v>59</v>
      </c>
      <c r="L466" s="5" t="s">
        <v>21</v>
      </c>
      <c r="M466" s="7">
        <v>1258.7773999999999</v>
      </c>
      <c r="N466" s="5">
        <v>5</v>
      </c>
      <c r="O466" s="5">
        <v>2E-3</v>
      </c>
      <c r="P466" s="8">
        <v>375.77739999999994</v>
      </c>
      <c r="Q466" s="5" t="s">
        <v>22</v>
      </c>
      <c r="R466">
        <f t="shared" si="23"/>
        <v>2</v>
      </c>
    </row>
    <row r="467" spans="1:18" ht="15.5" x14ac:dyDescent="0.35">
      <c r="A467" s="5">
        <v>720</v>
      </c>
      <c r="B467" s="5">
        <f t="shared" si="22"/>
        <v>2015</v>
      </c>
      <c r="C467" s="5">
        <f t="shared" si="21"/>
        <v>9</v>
      </c>
      <c r="D467" s="5" t="s">
        <v>387</v>
      </c>
      <c r="E467" s="6">
        <v>42263</v>
      </c>
      <c r="F467" s="6">
        <v>42267</v>
      </c>
      <c r="G467" s="5" t="s">
        <v>24</v>
      </c>
      <c r="H467" s="5" t="s">
        <v>34</v>
      </c>
      <c r="I467" s="5" t="s">
        <v>26</v>
      </c>
      <c r="J467" s="5" t="s">
        <v>27</v>
      </c>
      <c r="K467" s="5" t="s">
        <v>28</v>
      </c>
      <c r="L467" s="5" t="s">
        <v>29</v>
      </c>
      <c r="M467" s="7">
        <v>1837.5599999999995</v>
      </c>
      <c r="N467" s="5">
        <v>4</v>
      </c>
      <c r="O467" s="5">
        <v>0</v>
      </c>
      <c r="P467" s="8">
        <v>275.52</v>
      </c>
      <c r="Q467" s="5" t="s">
        <v>32</v>
      </c>
      <c r="R467">
        <f t="shared" si="23"/>
        <v>4</v>
      </c>
    </row>
    <row r="468" spans="1:18" ht="15.5" x14ac:dyDescent="0.35">
      <c r="A468" s="5">
        <v>724</v>
      </c>
      <c r="B468" s="5">
        <f t="shared" si="22"/>
        <v>2015</v>
      </c>
      <c r="C468" s="5">
        <f t="shared" si="21"/>
        <v>9</v>
      </c>
      <c r="D468" s="5" t="s">
        <v>544</v>
      </c>
      <c r="E468" s="6">
        <v>42263</v>
      </c>
      <c r="F468" s="6">
        <v>42268</v>
      </c>
      <c r="G468" s="5" t="s">
        <v>47</v>
      </c>
      <c r="H468" s="5" t="s">
        <v>17</v>
      </c>
      <c r="I468" s="5" t="s">
        <v>18</v>
      </c>
      <c r="J468" s="5" t="s">
        <v>108</v>
      </c>
      <c r="K468" s="5" t="s">
        <v>20</v>
      </c>
      <c r="L468" s="5" t="s">
        <v>49</v>
      </c>
      <c r="M468" s="7">
        <v>163.96</v>
      </c>
      <c r="N468" s="5">
        <v>5</v>
      </c>
      <c r="O468" s="5">
        <v>0.2</v>
      </c>
      <c r="P468" s="8">
        <v>59.435499999999998</v>
      </c>
      <c r="Q468" s="5" t="s">
        <v>32</v>
      </c>
      <c r="R468">
        <f t="shared" si="23"/>
        <v>5</v>
      </c>
    </row>
    <row r="469" spans="1:18" ht="15.5" x14ac:dyDescent="0.35">
      <c r="A469" s="5">
        <v>247</v>
      </c>
      <c r="B469" s="5">
        <f t="shared" si="22"/>
        <v>2015</v>
      </c>
      <c r="C469" s="5">
        <f t="shared" si="21"/>
        <v>9</v>
      </c>
      <c r="D469" s="5" t="s">
        <v>265</v>
      </c>
      <c r="E469" s="6">
        <v>42260</v>
      </c>
      <c r="F469" s="6">
        <v>42266</v>
      </c>
      <c r="G469" s="5" t="s">
        <v>47</v>
      </c>
      <c r="H469" s="5" t="s">
        <v>25</v>
      </c>
      <c r="I469" s="5" t="s">
        <v>26</v>
      </c>
      <c r="J469" s="5" t="s">
        <v>27</v>
      </c>
      <c r="K469" s="5" t="s">
        <v>28</v>
      </c>
      <c r="L469" s="5" t="s">
        <v>21</v>
      </c>
      <c r="M469" s="7">
        <v>4448.223</v>
      </c>
      <c r="N469" s="5">
        <v>13</v>
      </c>
      <c r="O469" s="5">
        <v>0.1</v>
      </c>
      <c r="P469" s="8">
        <v>444.48300000000017</v>
      </c>
      <c r="Q469" s="5" t="s">
        <v>32</v>
      </c>
      <c r="R469">
        <f t="shared" si="23"/>
        <v>6</v>
      </c>
    </row>
    <row r="470" spans="1:18" ht="15.5" x14ac:dyDescent="0.35">
      <c r="A470" s="5">
        <v>262</v>
      </c>
      <c r="B470" s="5">
        <f t="shared" si="22"/>
        <v>2015</v>
      </c>
      <c r="C470" s="5">
        <f t="shared" si="21"/>
        <v>9</v>
      </c>
      <c r="D470" s="5" t="s">
        <v>121</v>
      </c>
      <c r="E470" s="6">
        <v>42259</v>
      </c>
      <c r="F470" s="6">
        <v>42261</v>
      </c>
      <c r="G470" s="5" t="s">
        <v>16</v>
      </c>
      <c r="H470" s="5" t="s">
        <v>17</v>
      </c>
      <c r="I470" s="5" t="s">
        <v>135</v>
      </c>
      <c r="J470" s="5" t="s">
        <v>82</v>
      </c>
      <c r="K470" s="5" t="s">
        <v>59</v>
      </c>
      <c r="L470" s="5" t="s">
        <v>21</v>
      </c>
      <c r="M470" s="7">
        <v>2120.5</v>
      </c>
      <c r="N470" s="5">
        <v>5</v>
      </c>
      <c r="O470" s="5">
        <v>0</v>
      </c>
      <c r="P470" s="8">
        <v>106</v>
      </c>
      <c r="Q470" s="5" t="s">
        <v>30</v>
      </c>
      <c r="R470">
        <f t="shared" si="23"/>
        <v>2</v>
      </c>
    </row>
    <row r="471" spans="1:18" ht="15.5" x14ac:dyDescent="0.35">
      <c r="A471" s="5">
        <v>322</v>
      </c>
      <c r="B471" s="5">
        <f t="shared" si="22"/>
        <v>2015</v>
      </c>
      <c r="C471" s="5">
        <f t="shared" si="21"/>
        <v>9</v>
      </c>
      <c r="D471" s="5" t="s">
        <v>121</v>
      </c>
      <c r="E471" s="6">
        <v>42259</v>
      </c>
      <c r="F471" s="6">
        <v>42261</v>
      </c>
      <c r="G471" s="5" t="s">
        <v>16</v>
      </c>
      <c r="H471" s="5" t="s">
        <v>17</v>
      </c>
      <c r="I471" s="5" t="s">
        <v>135</v>
      </c>
      <c r="J471" s="5" t="s">
        <v>82</v>
      </c>
      <c r="K471" s="5" t="s">
        <v>59</v>
      </c>
      <c r="L471" s="5" t="s">
        <v>21</v>
      </c>
      <c r="M471" s="7">
        <v>848.32</v>
      </c>
      <c r="N471" s="5">
        <v>2</v>
      </c>
      <c r="O471" s="5">
        <v>0</v>
      </c>
      <c r="P471" s="8">
        <v>110.28</v>
      </c>
      <c r="Q471" s="5" t="s">
        <v>30</v>
      </c>
      <c r="R471">
        <f t="shared" si="23"/>
        <v>2</v>
      </c>
    </row>
    <row r="472" spans="1:18" ht="15.5" x14ac:dyDescent="0.35">
      <c r="A472" s="5">
        <v>542</v>
      </c>
      <c r="B472" s="5">
        <f t="shared" si="22"/>
        <v>2015</v>
      </c>
      <c r="C472" s="5">
        <f t="shared" si="21"/>
        <v>9</v>
      </c>
      <c r="D472" s="5" t="s">
        <v>121</v>
      </c>
      <c r="E472" s="6">
        <v>42259</v>
      </c>
      <c r="F472" s="6">
        <v>42261</v>
      </c>
      <c r="G472" s="5" t="s">
        <v>16</v>
      </c>
      <c r="H472" s="5" t="s">
        <v>17</v>
      </c>
      <c r="I472" s="5" t="s">
        <v>135</v>
      </c>
      <c r="J472" s="5" t="s">
        <v>82</v>
      </c>
      <c r="K472" s="5" t="s">
        <v>59</v>
      </c>
      <c r="L472" s="5" t="s">
        <v>29</v>
      </c>
      <c r="M472" s="7">
        <v>664.56</v>
      </c>
      <c r="N472" s="5">
        <v>6</v>
      </c>
      <c r="O472" s="5">
        <v>0</v>
      </c>
      <c r="P472" s="8">
        <v>6.6</v>
      </c>
      <c r="Q472" s="5" t="s">
        <v>30</v>
      </c>
      <c r="R472">
        <f t="shared" si="23"/>
        <v>2</v>
      </c>
    </row>
    <row r="473" spans="1:18" ht="15.5" x14ac:dyDescent="0.35">
      <c r="A473" s="5">
        <v>304</v>
      </c>
      <c r="B473" s="5">
        <f t="shared" si="22"/>
        <v>2015</v>
      </c>
      <c r="C473" s="5">
        <f t="shared" si="21"/>
        <v>9</v>
      </c>
      <c r="D473" s="5" t="s">
        <v>314</v>
      </c>
      <c r="E473" s="6">
        <v>42258</v>
      </c>
      <c r="F473" s="6">
        <v>42265</v>
      </c>
      <c r="G473" s="5" t="s">
        <v>47</v>
      </c>
      <c r="H473" s="5" t="s">
        <v>34</v>
      </c>
      <c r="I473" s="5" t="s">
        <v>57</v>
      </c>
      <c r="J473" s="5" t="s">
        <v>58</v>
      </c>
      <c r="K473" s="5" t="s">
        <v>59</v>
      </c>
      <c r="L473" s="5" t="s">
        <v>29</v>
      </c>
      <c r="M473" s="7">
        <v>2332.96</v>
      </c>
      <c r="N473" s="5">
        <v>5</v>
      </c>
      <c r="O473" s="5">
        <v>0.2</v>
      </c>
      <c r="P473" s="8">
        <v>349.86</v>
      </c>
      <c r="Q473" s="5" t="s">
        <v>65</v>
      </c>
      <c r="R473">
        <f t="shared" si="23"/>
        <v>7</v>
      </c>
    </row>
    <row r="474" spans="1:18" ht="15.5" x14ac:dyDescent="0.35">
      <c r="A474" s="5">
        <v>18</v>
      </c>
      <c r="B474" s="5">
        <f t="shared" si="22"/>
        <v>2015</v>
      </c>
      <c r="C474" s="5">
        <f t="shared" si="21"/>
        <v>9</v>
      </c>
      <c r="D474" s="5" t="s">
        <v>66</v>
      </c>
      <c r="E474" s="6">
        <v>42255</v>
      </c>
      <c r="F474" s="6">
        <v>42261</v>
      </c>
      <c r="G474" s="5" t="s">
        <v>47</v>
      </c>
      <c r="H474" s="5" t="s">
        <v>25</v>
      </c>
      <c r="I474" s="5" t="s">
        <v>67</v>
      </c>
      <c r="J474" s="5" t="s">
        <v>68</v>
      </c>
      <c r="K474" s="5" t="s">
        <v>37</v>
      </c>
      <c r="L474" s="5" t="s">
        <v>49</v>
      </c>
      <c r="M474" s="7">
        <v>7958.58</v>
      </c>
      <c r="N474" s="5">
        <v>14</v>
      </c>
      <c r="O474" s="5">
        <v>0</v>
      </c>
      <c r="P474" s="8">
        <v>3979.0799999999995</v>
      </c>
      <c r="Q474" s="5" t="s">
        <v>65</v>
      </c>
      <c r="R474">
        <f t="shared" si="23"/>
        <v>6</v>
      </c>
    </row>
    <row r="475" spans="1:18" ht="15.5" x14ac:dyDescent="0.35">
      <c r="A475" s="5">
        <v>436</v>
      </c>
      <c r="B475" s="5">
        <f t="shared" si="22"/>
        <v>2015</v>
      </c>
      <c r="C475" s="5">
        <f t="shared" si="21"/>
        <v>9</v>
      </c>
      <c r="D475" s="5" t="s">
        <v>395</v>
      </c>
      <c r="E475" s="6">
        <v>42255</v>
      </c>
      <c r="F475" s="6">
        <v>42258</v>
      </c>
      <c r="G475" s="5" t="s">
        <v>16</v>
      </c>
      <c r="H475" s="5" t="s">
        <v>17</v>
      </c>
      <c r="I475" s="5" t="s">
        <v>152</v>
      </c>
      <c r="J475" s="5" t="s">
        <v>103</v>
      </c>
      <c r="K475" s="5" t="s">
        <v>28</v>
      </c>
      <c r="L475" s="5" t="s">
        <v>29</v>
      </c>
      <c r="M475" s="7">
        <v>2152.9560000000001</v>
      </c>
      <c r="N475" s="5">
        <v>8</v>
      </c>
      <c r="O475" s="5">
        <v>0.35</v>
      </c>
      <c r="P475" s="8">
        <v>198.63600000000019</v>
      </c>
      <c r="Q475" s="5" t="s">
        <v>32</v>
      </c>
      <c r="R475">
        <f t="shared" si="23"/>
        <v>3</v>
      </c>
    </row>
    <row r="476" spans="1:18" ht="15.5" x14ac:dyDescent="0.35">
      <c r="A476" s="5">
        <v>501</v>
      </c>
      <c r="B476" s="5">
        <f t="shared" si="22"/>
        <v>2015</v>
      </c>
      <c r="C476" s="5">
        <f t="shared" si="21"/>
        <v>9</v>
      </c>
      <c r="D476" s="5" t="s">
        <v>301</v>
      </c>
      <c r="E476" s="6">
        <v>42255</v>
      </c>
      <c r="F476" s="6">
        <v>42258</v>
      </c>
      <c r="G476" s="5" t="s">
        <v>16</v>
      </c>
      <c r="H476" s="5" t="s">
        <v>17</v>
      </c>
      <c r="I476" s="5" t="s">
        <v>84</v>
      </c>
      <c r="J476" s="5" t="s">
        <v>82</v>
      </c>
      <c r="K476" s="5" t="s">
        <v>59</v>
      </c>
      <c r="L476" s="5" t="s">
        <v>21</v>
      </c>
      <c r="M476" s="7">
        <v>1274.7000000000003</v>
      </c>
      <c r="N476" s="5">
        <v>3</v>
      </c>
      <c r="O476" s="5">
        <v>0</v>
      </c>
      <c r="P476" s="8">
        <v>293.16000000000003</v>
      </c>
      <c r="Q476" s="5" t="s">
        <v>30</v>
      </c>
      <c r="R476">
        <f t="shared" si="23"/>
        <v>3</v>
      </c>
    </row>
    <row r="477" spans="1:18" ht="15.5" x14ac:dyDescent="0.35">
      <c r="A477" s="5">
        <v>745</v>
      </c>
      <c r="B477" s="5">
        <f t="shared" si="22"/>
        <v>2015</v>
      </c>
      <c r="C477" s="5">
        <f t="shared" si="21"/>
        <v>9</v>
      </c>
      <c r="D477" s="5" t="s">
        <v>502</v>
      </c>
      <c r="E477" s="6">
        <v>42253</v>
      </c>
      <c r="F477" s="6">
        <v>42253</v>
      </c>
      <c r="G477" s="5" t="s">
        <v>39</v>
      </c>
      <c r="H477" s="5" t="s">
        <v>34</v>
      </c>
      <c r="I477" s="5" t="s">
        <v>67</v>
      </c>
      <c r="J477" s="5" t="s">
        <v>68</v>
      </c>
      <c r="K477" s="5" t="s">
        <v>37</v>
      </c>
      <c r="L477" s="5" t="s">
        <v>29</v>
      </c>
      <c r="M477" s="7">
        <v>1307.97</v>
      </c>
      <c r="N477" s="5">
        <v>3</v>
      </c>
      <c r="O477" s="5">
        <v>0</v>
      </c>
      <c r="P477" s="8">
        <v>536.22</v>
      </c>
      <c r="Q477" s="5" t="s">
        <v>22</v>
      </c>
      <c r="R477">
        <f t="shared" si="23"/>
        <v>0</v>
      </c>
    </row>
    <row r="478" spans="1:18" ht="15.5" x14ac:dyDescent="0.35">
      <c r="A478" s="5">
        <v>26</v>
      </c>
      <c r="B478" s="5">
        <f t="shared" si="22"/>
        <v>2015</v>
      </c>
      <c r="C478" s="5">
        <f t="shared" si="21"/>
        <v>9</v>
      </c>
      <c r="D478" s="5" t="s">
        <v>83</v>
      </c>
      <c r="E478" s="6">
        <v>42252</v>
      </c>
      <c r="F478" s="6">
        <v>42255</v>
      </c>
      <c r="G478" s="5" t="s">
        <v>16</v>
      </c>
      <c r="H478" s="5" t="s">
        <v>17</v>
      </c>
      <c r="I478" s="5" t="s">
        <v>84</v>
      </c>
      <c r="J478" s="5" t="s">
        <v>82</v>
      </c>
      <c r="K478" s="5" t="s">
        <v>59</v>
      </c>
      <c r="L478" s="5" t="s">
        <v>29</v>
      </c>
      <c r="M478" s="7">
        <v>2106.4960000000001</v>
      </c>
      <c r="N478" s="5">
        <v>8</v>
      </c>
      <c r="O478" s="5">
        <v>0.2</v>
      </c>
      <c r="P478" s="8">
        <v>526.49600000000009</v>
      </c>
      <c r="Q478" s="5" t="s">
        <v>30</v>
      </c>
      <c r="R478">
        <f t="shared" si="23"/>
        <v>3</v>
      </c>
    </row>
    <row r="479" spans="1:18" ht="15.5" x14ac:dyDescent="0.35">
      <c r="A479" s="5">
        <v>84</v>
      </c>
      <c r="B479" s="5">
        <f t="shared" si="22"/>
        <v>2015</v>
      </c>
      <c r="C479" s="5">
        <f t="shared" si="21"/>
        <v>9</v>
      </c>
      <c r="D479" s="5" t="s">
        <v>126</v>
      </c>
      <c r="E479" s="6">
        <v>42252</v>
      </c>
      <c r="F479" s="6">
        <v>42253</v>
      </c>
      <c r="G479" s="5" t="s">
        <v>16</v>
      </c>
      <c r="H479" s="5" t="s">
        <v>25</v>
      </c>
      <c r="I479" s="5" t="s">
        <v>18</v>
      </c>
      <c r="J479" s="5" t="s">
        <v>48</v>
      </c>
      <c r="K479" s="5" t="s">
        <v>20</v>
      </c>
      <c r="L479" s="5" t="s">
        <v>49</v>
      </c>
      <c r="M479" s="7">
        <v>88.074000000000012</v>
      </c>
      <c r="N479" s="5">
        <v>7</v>
      </c>
      <c r="O479" s="5">
        <v>0.7</v>
      </c>
      <c r="P479" s="8">
        <v>-58.71599999999998</v>
      </c>
      <c r="Q479" s="5" t="s">
        <v>22</v>
      </c>
      <c r="R479">
        <f t="shared" si="23"/>
        <v>1</v>
      </c>
    </row>
    <row r="480" spans="1:18" ht="15.5" x14ac:dyDescent="0.35">
      <c r="A480" s="5">
        <v>684</v>
      </c>
      <c r="B480" s="5">
        <f t="shared" si="22"/>
        <v>2015</v>
      </c>
      <c r="C480" s="5">
        <f t="shared" si="21"/>
        <v>9</v>
      </c>
      <c r="D480" s="5" t="s">
        <v>138</v>
      </c>
      <c r="E480" s="6">
        <v>42252</v>
      </c>
      <c r="F480" s="6">
        <v>42256</v>
      </c>
      <c r="G480" s="5" t="s">
        <v>47</v>
      </c>
      <c r="H480" s="5" t="s">
        <v>17</v>
      </c>
      <c r="I480" s="5" t="s">
        <v>18</v>
      </c>
      <c r="J480" s="5" t="s">
        <v>89</v>
      </c>
      <c r="K480" s="5" t="s">
        <v>20</v>
      </c>
      <c r="L480" s="5" t="s">
        <v>21</v>
      </c>
      <c r="M480" s="7">
        <v>91.96</v>
      </c>
      <c r="N480" s="5">
        <v>4</v>
      </c>
      <c r="O480" s="5">
        <v>0</v>
      </c>
      <c r="P480" s="8">
        <v>39.5428</v>
      </c>
      <c r="Q480" s="5" t="s">
        <v>32</v>
      </c>
      <c r="R480">
        <f t="shared" si="23"/>
        <v>4</v>
      </c>
    </row>
    <row r="481" spans="1:18" ht="15.5" x14ac:dyDescent="0.35">
      <c r="A481" s="5">
        <v>197</v>
      </c>
      <c r="B481" s="5">
        <f t="shared" si="22"/>
        <v>2015</v>
      </c>
      <c r="C481" s="5">
        <f t="shared" si="21"/>
        <v>9</v>
      </c>
      <c r="D481" s="5" t="s">
        <v>227</v>
      </c>
      <c r="E481" s="6">
        <v>42248</v>
      </c>
      <c r="F481" s="6">
        <v>42248</v>
      </c>
      <c r="G481" s="5" t="s">
        <v>39</v>
      </c>
      <c r="H481" s="5" t="s">
        <v>34</v>
      </c>
      <c r="I481" s="5" t="s">
        <v>35</v>
      </c>
      <c r="J481" s="5" t="s">
        <v>36</v>
      </c>
      <c r="K481" s="5" t="s">
        <v>37</v>
      </c>
      <c r="L481" s="5" t="s">
        <v>49</v>
      </c>
      <c r="M481" s="7">
        <v>1007.4240000000001</v>
      </c>
      <c r="N481" s="5">
        <v>2</v>
      </c>
      <c r="O481" s="5">
        <v>0.1</v>
      </c>
      <c r="P481" s="8">
        <v>134.30399999999997</v>
      </c>
      <c r="Q481" s="5" t="s">
        <v>30</v>
      </c>
      <c r="R481">
        <f t="shared" si="23"/>
        <v>0</v>
      </c>
    </row>
    <row r="482" spans="1:18" ht="15.5" x14ac:dyDescent="0.35">
      <c r="A482" s="5">
        <v>318</v>
      </c>
      <c r="B482" s="5">
        <f t="shared" si="22"/>
        <v>2015</v>
      </c>
      <c r="C482" s="5">
        <f t="shared" si="21"/>
        <v>9</v>
      </c>
      <c r="D482" s="5" t="s">
        <v>227</v>
      </c>
      <c r="E482" s="6">
        <v>42248</v>
      </c>
      <c r="F482" s="6">
        <v>42248</v>
      </c>
      <c r="G482" s="5" t="s">
        <v>39</v>
      </c>
      <c r="H482" s="5" t="s">
        <v>34</v>
      </c>
      <c r="I482" s="5" t="s">
        <v>35</v>
      </c>
      <c r="J482" s="5" t="s">
        <v>36</v>
      </c>
      <c r="K482" s="5" t="s">
        <v>37</v>
      </c>
      <c r="L482" s="5" t="s">
        <v>21</v>
      </c>
      <c r="M482" s="7">
        <v>1599.9</v>
      </c>
      <c r="N482" s="5">
        <v>5</v>
      </c>
      <c r="O482" s="5">
        <v>0</v>
      </c>
      <c r="P482" s="8">
        <v>719.85</v>
      </c>
      <c r="Q482" s="5" t="s">
        <v>30</v>
      </c>
      <c r="R482">
        <f t="shared" si="23"/>
        <v>0</v>
      </c>
    </row>
    <row r="483" spans="1:18" ht="15.5" x14ac:dyDescent="0.35">
      <c r="A483" s="5">
        <v>653</v>
      </c>
      <c r="B483" s="5">
        <f t="shared" si="22"/>
        <v>2015</v>
      </c>
      <c r="C483" s="5">
        <f t="shared" si="21"/>
        <v>9</v>
      </c>
      <c r="D483" s="5" t="s">
        <v>227</v>
      </c>
      <c r="E483" s="6">
        <v>42248</v>
      </c>
      <c r="F483" s="6">
        <v>42248</v>
      </c>
      <c r="G483" s="5" t="s">
        <v>39</v>
      </c>
      <c r="H483" s="5" t="s">
        <v>34</v>
      </c>
      <c r="I483" s="5" t="s">
        <v>35</v>
      </c>
      <c r="J483" s="5" t="s">
        <v>36</v>
      </c>
      <c r="K483" s="5" t="s">
        <v>37</v>
      </c>
      <c r="L483" s="5" t="s">
        <v>21</v>
      </c>
      <c r="M483" s="7">
        <v>1350.0900000000001</v>
      </c>
      <c r="N483" s="5">
        <v>7</v>
      </c>
      <c r="O483" s="5">
        <v>0</v>
      </c>
      <c r="P483" s="8">
        <v>256.41000000000003</v>
      </c>
      <c r="Q483" s="5" t="s">
        <v>30</v>
      </c>
      <c r="R483">
        <f t="shared" si="23"/>
        <v>0</v>
      </c>
    </row>
    <row r="484" spans="1:18" ht="15.5" x14ac:dyDescent="0.35">
      <c r="A484" s="5">
        <v>713</v>
      </c>
      <c r="B484" s="5">
        <f t="shared" si="22"/>
        <v>2015</v>
      </c>
      <c r="C484" s="5">
        <f t="shared" si="21"/>
        <v>9</v>
      </c>
      <c r="D484" s="5" t="s">
        <v>85</v>
      </c>
      <c r="E484" s="6">
        <v>42248</v>
      </c>
      <c r="F484" s="6">
        <v>42251</v>
      </c>
      <c r="G484" s="5" t="s">
        <v>16</v>
      </c>
      <c r="H484" s="5" t="s">
        <v>25</v>
      </c>
      <c r="I484" s="5" t="s">
        <v>26</v>
      </c>
      <c r="J484" s="5" t="s">
        <v>27</v>
      </c>
      <c r="K484" s="5" t="s">
        <v>28</v>
      </c>
      <c r="L484" s="5" t="s">
        <v>49</v>
      </c>
      <c r="M484" s="7">
        <v>1887.84</v>
      </c>
      <c r="N484" s="5">
        <v>4</v>
      </c>
      <c r="O484" s="5">
        <v>0.1</v>
      </c>
      <c r="P484" s="8">
        <v>0</v>
      </c>
      <c r="Q484" s="5" t="s">
        <v>32</v>
      </c>
      <c r="R484">
        <f t="shared" si="23"/>
        <v>3</v>
      </c>
    </row>
    <row r="485" spans="1:18" ht="15.5" x14ac:dyDescent="0.35">
      <c r="A485" s="5">
        <v>219</v>
      </c>
      <c r="B485" s="5">
        <f t="shared" si="22"/>
        <v>2014</v>
      </c>
      <c r="C485" s="5">
        <f t="shared" si="21"/>
        <v>9</v>
      </c>
      <c r="D485" s="5" t="s">
        <v>246</v>
      </c>
      <c r="E485" s="6">
        <v>41912</v>
      </c>
      <c r="F485" s="6">
        <v>41915</v>
      </c>
      <c r="G485" s="5" t="s">
        <v>16</v>
      </c>
      <c r="H485" s="5" t="s">
        <v>25</v>
      </c>
      <c r="I485" s="5" t="s">
        <v>26</v>
      </c>
      <c r="J485" s="5" t="s">
        <v>27</v>
      </c>
      <c r="K485" s="5" t="s">
        <v>28</v>
      </c>
      <c r="L485" s="5" t="s">
        <v>29</v>
      </c>
      <c r="M485" s="7">
        <v>1320.6240000000003</v>
      </c>
      <c r="N485" s="5">
        <v>4</v>
      </c>
      <c r="O485" s="5">
        <v>0.1</v>
      </c>
      <c r="P485" s="8">
        <v>484.22400000000005</v>
      </c>
      <c r="Q485" s="5" t="s">
        <v>30</v>
      </c>
      <c r="R485">
        <f t="shared" si="23"/>
        <v>3</v>
      </c>
    </row>
    <row r="486" spans="1:18" ht="15.5" x14ac:dyDescent="0.35">
      <c r="A486" s="5">
        <v>217</v>
      </c>
      <c r="B486" s="5">
        <f t="shared" si="22"/>
        <v>2014</v>
      </c>
      <c r="C486" s="5">
        <f t="shared" si="21"/>
        <v>9</v>
      </c>
      <c r="D486" s="5" t="s">
        <v>244</v>
      </c>
      <c r="E486" s="6">
        <v>41909</v>
      </c>
      <c r="F486" s="6">
        <v>41909</v>
      </c>
      <c r="G486" s="5" t="s">
        <v>39</v>
      </c>
      <c r="H486" s="5" t="s">
        <v>17</v>
      </c>
      <c r="I486" s="5" t="s">
        <v>128</v>
      </c>
      <c r="J486" s="5" t="s">
        <v>68</v>
      </c>
      <c r="K486" s="5" t="s">
        <v>37</v>
      </c>
      <c r="L486" s="5" t="s">
        <v>29</v>
      </c>
      <c r="M486" s="7">
        <v>1091.25</v>
      </c>
      <c r="N486" s="5">
        <v>3</v>
      </c>
      <c r="O486" s="5">
        <v>0</v>
      </c>
      <c r="P486" s="8">
        <v>119.97</v>
      </c>
      <c r="Q486" s="5" t="s">
        <v>30</v>
      </c>
      <c r="R486">
        <f t="shared" si="23"/>
        <v>0</v>
      </c>
    </row>
    <row r="487" spans="1:18" ht="15.5" x14ac:dyDescent="0.35">
      <c r="A487" s="5">
        <v>83</v>
      </c>
      <c r="B487" s="5">
        <f t="shared" si="22"/>
        <v>2014</v>
      </c>
      <c r="C487" s="5">
        <f t="shared" si="21"/>
        <v>9</v>
      </c>
      <c r="D487" s="5" t="s">
        <v>126</v>
      </c>
      <c r="E487" s="6">
        <v>41908</v>
      </c>
      <c r="F487" s="6">
        <v>41910</v>
      </c>
      <c r="G487" s="5" t="s">
        <v>16</v>
      </c>
      <c r="H487" s="5" t="s">
        <v>25</v>
      </c>
      <c r="I487" s="5" t="s">
        <v>18</v>
      </c>
      <c r="J487" s="5" t="s">
        <v>48</v>
      </c>
      <c r="K487" s="5" t="s">
        <v>20</v>
      </c>
      <c r="L487" s="5" t="s">
        <v>29</v>
      </c>
      <c r="M487" s="7">
        <v>477.666</v>
      </c>
      <c r="N487" s="5">
        <v>2</v>
      </c>
      <c r="O487" s="5">
        <v>0.15</v>
      </c>
      <c r="P487" s="8">
        <v>84.293999999999969</v>
      </c>
      <c r="Q487" s="5" t="s">
        <v>30</v>
      </c>
      <c r="R487">
        <f t="shared" si="23"/>
        <v>2</v>
      </c>
    </row>
    <row r="488" spans="1:18" ht="15.5" x14ac:dyDescent="0.35">
      <c r="A488" s="5">
        <v>440</v>
      </c>
      <c r="B488" s="5">
        <f t="shared" si="22"/>
        <v>2014</v>
      </c>
      <c r="C488" s="5">
        <f t="shared" si="21"/>
        <v>9</v>
      </c>
      <c r="D488" s="5" t="s">
        <v>269</v>
      </c>
      <c r="E488" s="6">
        <v>41908</v>
      </c>
      <c r="F488" s="6">
        <v>41913</v>
      </c>
      <c r="G488" s="5" t="s">
        <v>47</v>
      </c>
      <c r="H488" s="5" t="s">
        <v>17</v>
      </c>
      <c r="I488" s="5" t="s">
        <v>18</v>
      </c>
      <c r="J488" s="5" t="s">
        <v>48</v>
      </c>
      <c r="K488" s="5" t="s">
        <v>20</v>
      </c>
      <c r="L488" s="5" t="s">
        <v>29</v>
      </c>
      <c r="M488" s="7">
        <v>393.16500000000002</v>
      </c>
      <c r="N488" s="5">
        <v>3</v>
      </c>
      <c r="O488" s="5">
        <v>0.5</v>
      </c>
      <c r="P488" s="8">
        <v>-204.44580000000005</v>
      </c>
      <c r="Q488" s="5" t="s">
        <v>32</v>
      </c>
      <c r="R488">
        <f t="shared" si="23"/>
        <v>5</v>
      </c>
    </row>
    <row r="489" spans="1:18" ht="15.5" x14ac:dyDescent="0.35">
      <c r="A489" s="5">
        <v>691</v>
      </c>
      <c r="B489" s="5">
        <f t="shared" si="22"/>
        <v>2014</v>
      </c>
      <c r="C489" s="5">
        <f t="shared" si="21"/>
        <v>9</v>
      </c>
      <c r="D489" s="5" t="s">
        <v>532</v>
      </c>
      <c r="E489" s="6">
        <v>41907</v>
      </c>
      <c r="F489" s="6">
        <v>41913</v>
      </c>
      <c r="G489" s="5" t="s">
        <v>47</v>
      </c>
      <c r="H489" s="5" t="s">
        <v>25</v>
      </c>
      <c r="I489" s="5" t="s">
        <v>143</v>
      </c>
      <c r="J489" s="5" t="s">
        <v>144</v>
      </c>
      <c r="K489" s="5" t="s">
        <v>42</v>
      </c>
      <c r="L489" s="5" t="s">
        <v>21</v>
      </c>
      <c r="M489" s="7">
        <v>1553.7600000000002</v>
      </c>
      <c r="N489" s="5">
        <v>6</v>
      </c>
      <c r="O489" s="5">
        <v>0</v>
      </c>
      <c r="P489" s="8">
        <v>730.26</v>
      </c>
      <c r="Q489" s="5" t="s">
        <v>65</v>
      </c>
      <c r="R489">
        <f t="shared" si="23"/>
        <v>6</v>
      </c>
    </row>
    <row r="490" spans="1:18" ht="15.5" x14ac:dyDescent="0.35">
      <c r="A490" s="5">
        <v>685</v>
      </c>
      <c r="B490" s="5">
        <f t="shared" si="22"/>
        <v>2014</v>
      </c>
      <c r="C490" s="5">
        <f t="shared" si="21"/>
        <v>9</v>
      </c>
      <c r="D490" s="5" t="s">
        <v>529</v>
      </c>
      <c r="E490" s="6">
        <v>41906</v>
      </c>
      <c r="F490" s="6">
        <v>41906</v>
      </c>
      <c r="G490" s="5" t="s">
        <v>39</v>
      </c>
      <c r="H490" s="5" t="s">
        <v>25</v>
      </c>
      <c r="I490" s="5" t="s">
        <v>71</v>
      </c>
      <c r="J490" s="5" t="s">
        <v>72</v>
      </c>
      <c r="K490" s="5" t="s">
        <v>42</v>
      </c>
      <c r="L490" s="5" t="s">
        <v>49</v>
      </c>
      <c r="M490" s="7">
        <v>553.44000000000005</v>
      </c>
      <c r="N490" s="5">
        <v>8</v>
      </c>
      <c r="O490" s="5">
        <v>0</v>
      </c>
      <c r="P490" s="8">
        <v>16.559999999999999</v>
      </c>
      <c r="Q490" s="5" t="s">
        <v>30</v>
      </c>
      <c r="R490">
        <f t="shared" si="23"/>
        <v>0</v>
      </c>
    </row>
    <row r="491" spans="1:18" ht="15.5" x14ac:dyDescent="0.35">
      <c r="A491" s="5">
        <v>256</v>
      </c>
      <c r="B491" s="5">
        <f t="shared" si="22"/>
        <v>2014</v>
      </c>
      <c r="C491" s="5">
        <f t="shared" si="21"/>
        <v>9</v>
      </c>
      <c r="D491" s="5" t="s">
        <v>274</v>
      </c>
      <c r="E491" s="6">
        <v>41903</v>
      </c>
      <c r="F491" s="6">
        <v>41906</v>
      </c>
      <c r="G491" s="5" t="s">
        <v>24</v>
      </c>
      <c r="H491" s="5" t="s">
        <v>34</v>
      </c>
      <c r="I491" s="5" t="s">
        <v>57</v>
      </c>
      <c r="J491" s="5" t="s">
        <v>58</v>
      </c>
      <c r="K491" s="5" t="s">
        <v>59</v>
      </c>
      <c r="L491" s="5" t="s">
        <v>29</v>
      </c>
      <c r="M491" s="7">
        <v>1236.4799999999998</v>
      </c>
      <c r="N491" s="5">
        <v>4</v>
      </c>
      <c r="O491" s="5">
        <v>0</v>
      </c>
      <c r="P491" s="8">
        <v>111.28</v>
      </c>
      <c r="Q491" s="5" t="s">
        <v>30</v>
      </c>
      <c r="R491">
        <f t="shared" si="23"/>
        <v>3</v>
      </c>
    </row>
    <row r="492" spans="1:18" ht="15.5" x14ac:dyDescent="0.35">
      <c r="A492" s="5">
        <v>430</v>
      </c>
      <c r="B492" s="5">
        <f t="shared" si="22"/>
        <v>2014</v>
      </c>
      <c r="C492" s="5">
        <f t="shared" si="21"/>
        <v>9</v>
      </c>
      <c r="D492" s="5" t="s">
        <v>391</v>
      </c>
      <c r="E492" s="6">
        <v>41901</v>
      </c>
      <c r="F492" s="6">
        <v>41905</v>
      </c>
      <c r="G492" s="5" t="s">
        <v>47</v>
      </c>
      <c r="H492" s="5" t="s">
        <v>17</v>
      </c>
      <c r="I492" s="5" t="s">
        <v>91</v>
      </c>
      <c r="J492" s="5" t="s">
        <v>52</v>
      </c>
      <c r="K492" s="5" t="s">
        <v>28</v>
      </c>
      <c r="L492" s="5" t="s">
        <v>49</v>
      </c>
      <c r="M492" s="7">
        <v>2249.16</v>
      </c>
      <c r="N492" s="5">
        <v>4</v>
      </c>
      <c r="O492" s="5">
        <v>0</v>
      </c>
      <c r="P492" s="8">
        <v>224.88</v>
      </c>
      <c r="Q492" s="5" t="s">
        <v>22</v>
      </c>
      <c r="R492">
        <f t="shared" si="23"/>
        <v>4</v>
      </c>
    </row>
    <row r="493" spans="1:18" ht="15.5" x14ac:dyDescent="0.35">
      <c r="A493" s="5">
        <v>315</v>
      </c>
      <c r="B493" s="5">
        <f t="shared" si="22"/>
        <v>2014</v>
      </c>
      <c r="C493" s="5">
        <f t="shared" si="21"/>
        <v>9</v>
      </c>
      <c r="D493" s="5" t="s">
        <v>321</v>
      </c>
      <c r="E493" s="6">
        <v>41899</v>
      </c>
      <c r="F493" s="6">
        <v>41902</v>
      </c>
      <c r="G493" s="5" t="s">
        <v>16</v>
      </c>
      <c r="H493" s="5" t="s">
        <v>34</v>
      </c>
      <c r="I493" s="5" t="s">
        <v>35</v>
      </c>
      <c r="J493" s="5" t="s">
        <v>36</v>
      </c>
      <c r="K493" s="5" t="s">
        <v>37</v>
      </c>
      <c r="L493" s="5" t="s">
        <v>29</v>
      </c>
      <c r="M493" s="7">
        <v>2442.069</v>
      </c>
      <c r="N493" s="5">
        <v>7</v>
      </c>
      <c r="O493" s="5">
        <v>0.1</v>
      </c>
      <c r="P493" s="8">
        <v>-244.251</v>
      </c>
      <c r="Q493" s="5" t="s">
        <v>22</v>
      </c>
      <c r="R493">
        <f t="shared" si="23"/>
        <v>3</v>
      </c>
    </row>
    <row r="494" spans="1:18" ht="15.5" x14ac:dyDescent="0.35">
      <c r="A494" s="5">
        <v>203</v>
      </c>
      <c r="B494" s="5">
        <f t="shared" si="22"/>
        <v>2014</v>
      </c>
      <c r="C494" s="5">
        <f t="shared" si="21"/>
        <v>9</v>
      </c>
      <c r="D494" s="5" t="s">
        <v>225</v>
      </c>
      <c r="E494" s="6">
        <v>41898</v>
      </c>
      <c r="F494" s="6">
        <v>41903</v>
      </c>
      <c r="G494" s="5" t="s">
        <v>47</v>
      </c>
      <c r="H494" s="5" t="s">
        <v>25</v>
      </c>
      <c r="I494" s="5" t="s">
        <v>18</v>
      </c>
      <c r="J494" s="5" t="s">
        <v>89</v>
      </c>
      <c r="K494" s="5" t="s">
        <v>20</v>
      </c>
      <c r="L494" s="5" t="s">
        <v>49</v>
      </c>
      <c r="M494" s="7">
        <v>841.5680000000001</v>
      </c>
      <c r="N494" s="5">
        <v>2</v>
      </c>
      <c r="O494" s="5">
        <v>0.2</v>
      </c>
      <c r="P494" s="8">
        <v>294.54879999999991</v>
      </c>
      <c r="Q494" s="5" t="s">
        <v>32</v>
      </c>
      <c r="R494">
        <f t="shared" si="23"/>
        <v>5</v>
      </c>
    </row>
    <row r="495" spans="1:18" ht="15.5" x14ac:dyDescent="0.35">
      <c r="A495" s="5">
        <v>363</v>
      </c>
      <c r="B495" s="5">
        <f t="shared" si="22"/>
        <v>2014</v>
      </c>
      <c r="C495" s="5">
        <f t="shared" si="21"/>
        <v>9</v>
      </c>
      <c r="D495" s="5" t="s">
        <v>346</v>
      </c>
      <c r="E495" s="6">
        <v>41896</v>
      </c>
      <c r="F495" s="6">
        <v>41896</v>
      </c>
      <c r="G495" s="5" t="s">
        <v>39</v>
      </c>
      <c r="H495" s="5" t="s">
        <v>34</v>
      </c>
      <c r="I495" s="5" t="s">
        <v>347</v>
      </c>
      <c r="J495" s="5" t="s">
        <v>52</v>
      </c>
      <c r="K495" s="5" t="s">
        <v>28</v>
      </c>
      <c r="L495" s="5" t="s">
        <v>21</v>
      </c>
      <c r="M495" s="7">
        <v>3499.1550000000002</v>
      </c>
      <c r="N495" s="5">
        <v>11</v>
      </c>
      <c r="O495" s="5">
        <v>0.5</v>
      </c>
      <c r="P495" s="8">
        <v>-3009.4350000000004</v>
      </c>
      <c r="Q495" s="5" t="s">
        <v>32</v>
      </c>
      <c r="R495">
        <f t="shared" si="23"/>
        <v>0</v>
      </c>
    </row>
    <row r="496" spans="1:18" ht="15.5" x14ac:dyDescent="0.35">
      <c r="A496" s="5">
        <v>515</v>
      </c>
      <c r="B496" s="5">
        <f t="shared" si="22"/>
        <v>2014</v>
      </c>
      <c r="C496" s="5">
        <f t="shared" si="21"/>
        <v>9</v>
      </c>
      <c r="D496" s="5" t="s">
        <v>448</v>
      </c>
      <c r="E496" s="6">
        <v>41895</v>
      </c>
      <c r="F496" s="6">
        <v>41895</v>
      </c>
      <c r="G496" s="5" t="s">
        <v>39</v>
      </c>
      <c r="H496" s="5" t="s">
        <v>25</v>
      </c>
      <c r="I496" s="5" t="s">
        <v>91</v>
      </c>
      <c r="J496" s="5" t="s">
        <v>52</v>
      </c>
      <c r="K496" s="5" t="s">
        <v>28</v>
      </c>
      <c r="L496" s="5" t="s">
        <v>21</v>
      </c>
      <c r="M496" s="7">
        <v>840.15</v>
      </c>
      <c r="N496" s="5">
        <v>5</v>
      </c>
      <c r="O496" s="5">
        <v>0</v>
      </c>
      <c r="P496" s="8">
        <v>260.39999999999998</v>
      </c>
      <c r="Q496" s="5" t="s">
        <v>30</v>
      </c>
      <c r="R496">
        <f t="shared" si="23"/>
        <v>0</v>
      </c>
    </row>
    <row r="497" spans="1:18" ht="15.5" x14ac:dyDescent="0.35">
      <c r="A497" s="5">
        <v>349</v>
      </c>
      <c r="B497" s="5">
        <f t="shared" si="22"/>
        <v>2014</v>
      </c>
      <c r="C497" s="5">
        <f t="shared" si="21"/>
        <v>9</v>
      </c>
      <c r="D497" s="5" t="s">
        <v>300</v>
      </c>
      <c r="E497" s="6">
        <v>41894</v>
      </c>
      <c r="F497" s="6">
        <v>41899</v>
      </c>
      <c r="G497" s="5" t="s">
        <v>47</v>
      </c>
      <c r="H497" s="5" t="s">
        <v>17</v>
      </c>
      <c r="I497" s="5" t="s">
        <v>18</v>
      </c>
      <c r="J497" s="5" t="s">
        <v>19</v>
      </c>
      <c r="K497" s="5" t="s">
        <v>20</v>
      </c>
      <c r="L497" s="5" t="s">
        <v>49</v>
      </c>
      <c r="M497" s="7">
        <v>6</v>
      </c>
      <c r="N497" s="5">
        <v>2</v>
      </c>
      <c r="O497" s="5">
        <v>0.2</v>
      </c>
      <c r="P497" s="8">
        <v>2.0999999999999996</v>
      </c>
      <c r="Q497" s="5" t="s">
        <v>22</v>
      </c>
      <c r="R497">
        <f t="shared" si="23"/>
        <v>5</v>
      </c>
    </row>
    <row r="498" spans="1:18" ht="15.5" x14ac:dyDescent="0.35">
      <c r="A498" s="5">
        <v>419</v>
      </c>
      <c r="B498" s="5">
        <f t="shared" si="22"/>
        <v>2014</v>
      </c>
      <c r="C498" s="5">
        <f t="shared" si="21"/>
        <v>9</v>
      </c>
      <c r="D498" s="5" t="s">
        <v>300</v>
      </c>
      <c r="E498" s="6">
        <v>41894</v>
      </c>
      <c r="F498" s="6">
        <v>41899</v>
      </c>
      <c r="G498" s="5" t="s">
        <v>47</v>
      </c>
      <c r="H498" s="5" t="s">
        <v>17</v>
      </c>
      <c r="I498" s="5" t="s">
        <v>18</v>
      </c>
      <c r="J498" s="5" t="s">
        <v>19</v>
      </c>
      <c r="K498" s="5" t="s">
        <v>20</v>
      </c>
      <c r="L498" s="5" t="s">
        <v>49</v>
      </c>
      <c r="M498" s="7">
        <v>1.9079999999999997</v>
      </c>
      <c r="N498" s="5">
        <v>3</v>
      </c>
      <c r="O498" s="5">
        <v>0.8</v>
      </c>
      <c r="P498" s="8">
        <v>-3.2436000000000016</v>
      </c>
      <c r="Q498" s="5" t="s">
        <v>22</v>
      </c>
      <c r="R498">
        <f t="shared" si="23"/>
        <v>5</v>
      </c>
    </row>
    <row r="499" spans="1:18" ht="15.5" x14ac:dyDescent="0.35">
      <c r="A499" s="5">
        <v>467</v>
      </c>
      <c r="B499" s="5">
        <f t="shared" si="22"/>
        <v>2014</v>
      </c>
      <c r="C499" s="5">
        <f t="shared" si="21"/>
        <v>9</v>
      </c>
      <c r="D499" s="5" t="s">
        <v>145</v>
      </c>
      <c r="E499" s="6">
        <v>41892</v>
      </c>
      <c r="F499" s="6">
        <v>41897</v>
      </c>
      <c r="G499" s="5" t="s">
        <v>24</v>
      </c>
      <c r="H499" s="5" t="s">
        <v>17</v>
      </c>
      <c r="I499" s="5" t="s">
        <v>419</v>
      </c>
      <c r="J499" s="5" t="s">
        <v>36</v>
      </c>
      <c r="K499" s="5" t="s">
        <v>37</v>
      </c>
      <c r="L499" s="5" t="s">
        <v>29</v>
      </c>
      <c r="M499" s="7">
        <v>2380.5</v>
      </c>
      <c r="N499" s="5">
        <v>5</v>
      </c>
      <c r="O499" s="5">
        <v>0</v>
      </c>
      <c r="P499" s="8">
        <v>952.2</v>
      </c>
      <c r="Q499" s="5" t="s">
        <v>32</v>
      </c>
      <c r="R499">
        <f t="shared" si="23"/>
        <v>5</v>
      </c>
    </row>
    <row r="500" spans="1:18" ht="15.5" x14ac:dyDescent="0.35">
      <c r="A500" s="5">
        <v>500</v>
      </c>
      <c r="B500" s="5">
        <f t="shared" si="22"/>
        <v>2014</v>
      </c>
      <c r="C500" s="5">
        <f t="shared" si="21"/>
        <v>9</v>
      </c>
      <c r="D500" s="5" t="s">
        <v>145</v>
      </c>
      <c r="E500" s="6">
        <v>41891</v>
      </c>
      <c r="F500" s="6">
        <v>41891</v>
      </c>
      <c r="G500" s="5" t="s">
        <v>39</v>
      </c>
      <c r="H500" s="5" t="s">
        <v>17</v>
      </c>
      <c r="I500" s="5" t="s">
        <v>152</v>
      </c>
      <c r="J500" s="5" t="s">
        <v>103</v>
      </c>
      <c r="K500" s="5" t="s">
        <v>28</v>
      </c>
      <c r="L500" s="5" t="s">
        <v>21</v>
      </c>
      <c r="M500" s="7">
        <v>1482.39</v>
      </c>
      <c r="N500" s="5">
        <v>6</v>
      </c>
      <c r="O500" s="5">
        <v>0.35</v>
      </c>
      <c r="P500" s="8">
        <v>68.310000000000059</v>
      </c>
      <c r="Q500" s="5" t="s">
        <v>22</v>
      </c>
      <c r="R500">
        <f t="shared" si="23"/>
        <v>0</v>
      </c>
    </row>
    <row r="501" spans="1:18" ht="15.5" x14ac:dyDescent="0.35">
      <c r="A501" s="5">
        <v>142</v>
      </c>
      <c r="B501" s="5">
        <f t="shared" si="22"/>
        <v>2014</v>
      </c>
      <c r="C501" s="5">
        <f t="shared" si="21"/>
        <v>9</v>
      </c>
      <c r="D501" s="5" t="s">
        <v>186</v>
      </c>
      <c r="E501" s="6">
        <v>41887</v>
      </c>
      <c r="F501" s="6">
        <v>41889</v>
      </c>
      <c r="G501" s="5" t="s">
        <v>24</v>
      </c>
      <c r="H501" s="5" t="s">
        <v>25</v>
      </c>
      <c r="I501" s="5" t="s">
        <v>67</v>
      </c>
      <c r="J501" s="5" t="s">
        <v>68</v>
      </c>
      <c r="K501" s="5" t="s">
        <v>37</v>
      </c>
      <c r="L501" s="5" t="s">
        <v>21</v>
      </c>
      <c r="M501" s="7">
        <v>2671.41</v>
      </c>
      <c r="N501" s="5">
        <v>7</v>
      </c>
      <c r="O501" s="5">
        <v>0</v>
      </c>
      <c r="P501" s="8">
        <v>534.24</v>
      </c>
      <c r="Q501" s="5" t="s">
        <v>22</v>
      </c>
      <c r="R501">
        <f t="shared" si="23"/>
        <v>2</v>
      </c>
    </row>
    <row r="502" spans="1:18" ht="15.5" x14ac:dyDescent="0.35">
      <c r="A502" s="5">
        <v>100</v>
      </c>
      <c r="B502" s="5">
        <f t="shared" si="22"/>
        <v>2014</v>
      </c>
      <c r="C502" s="5">
        <f t="shared" si="21"/>
        <v>9</v>
      </c>
      <c r="D502" s="5" t="s">
        <v>157</v>
      </c>
      <c r="E502" s="6">
        <v>41885</v>
      </c>
      <c r="F502" s="6">
        <v>41887</v>
      </c>
      <c r="G502" s="5" t="s">
        <v>24</v>
      </c>
      <c r="H502" s="5" t="s">
        <v>34</v>
      </c>
      <c r="I502" s="5" t="s">
        <v>64</v>
      </c>
      <c r="J502" s="5" t="s">
        <v>36</v>
      </c>
      <c r="K502" s="5" t="s">
        <v>37</v>
      </c>
      <c r="L502" s="5" t="s">
        <v>49</v>
      </c>
      <c r="M502" s="7">
        <v>3155.5439999999999</v>
      </c>
      <c r="N502" s="5">
        <v>7</v>
      </c>
      <c r="O502" s="5">
        <v>0.1</v>
      </c>
      <c r="P502" s="8">
        <v>34.944000000000017</v>
      </c>
      <c r="Q502" s="5" t="s">
        <v>22</v>
      </c>
      <c r="R502">
        <f t="shared" si="23"/>
        <v>2</v>
      </c>
    </row>
    <row r="503" spans="1:18" ht="15.5" x14ac:dyDescent="0.35">
      <c r="A503" s="5">
        <v>374</v>
      </c>
      <c r="B503" s="5">
        <f t="shared" si="22"/>
        <v>2014</v>
      </c>
      <c r="C503" s="5">
        <f t="shared" si="21"/>
        <v>9</v>
      </c>
      <c r="D503" s="5" t="s">
        <v>357</v>
      </c>
      <c r="E503" s="6">
        <v>41885</v>
      </c>
      <c r="F503" s="6">
        <v>41887</v>
      </c>
      <c r="G503" s="5" t="s">
        <v>16</v>
      </c>
      <c r="H503" s="5" t="s">
        <v>25</v>
      </c>
      <c r="I503" s="5" t="s">
        <v>81</v>
      </c>
      <c r="J503" s="5" t="s">
        <v>82</v>
      </c>
      <c r="K503" s="5" t="s">
        <v>59</v>
      </c>
      <c r="L503" s="5" t="s">
        <v>29</v>
      </c>
      <c r="M503" s="7">
        <v>976.95999999999981</v>
      </c>
      <c r="N503" s="5">
        <v>4</v>
      </c>
      <c r="O503" s="5">
        <v>0.2</v>
      </c>
      <c r="P503" s="8">
        <v>232</v>
      </c>
      <c r="Q503" s="5" t="s">
        <v>30</v>
      </c>
      <c r="R503">
        <f t="shared" si="23"/>
        <v>2</v>
      </c>
    </row>
    <row r="504" spans="1:18" ht="15.5" x14ac:dyDescent="0.35">
      <c r="A504" s="5">
        <v>794</v>
      </c>
      <c r="B504" s="5">
        <f t="shared" si="22"/>
        <v>2014</v>
      </c>
      <c r="C504" s="5">
        <f t="shared" si="21"/>
        <v>9</v>
      </c>
      <c r="D504" s="5" t="s">
        <v>571</v>
      </c>
      <c r="E504" s="6">
        <v>41885</v>
      </c>
      <c r="F504" s="6">
        <v>41891</v>
      </c>
      <c r="G504" s="5" t="s">
        <v>47</v>
      </c>
      <c r="H504" s="5" t="s">
        <v>17</v>
      </c>
      <c r="I504" s="5" t="s">
        <v>197</v>
      </c>
      <c r="J504" s="5" t="s">
        <v>82</v>
      </c>
      <c r="K504" s="5" t="s">
        <v>59</v>
      </c>
      <c r="L504" s="5" t="s">
        <v>21</v>
      </c>
      <c r="M504" s="7">
        <v>2616.96</v>
      </c>
      <c r="N504" s="5">
        <v>6</v>
      </c>
      <c r="O504" s="5">
        <v>0</v>
      </c>
      <c r="P504" s="8">
        <v>26.160000000000004</v>
      </c>
      <c r="Q504" s="5" t="s">
        <v>32</v>
      </c>
      <c r="R504">
        <f t="shared" si="23"/>
        <v>6</v>
      </c>
    </row>
    <row r="505" spans="1:18" ht="15.5" x14ac:dyDescent="0.35">
      <c r="A505" s="5">
        <v>123</v>
      </c>
      <c r="B505" s="5">
        <f t="shared" si="22"/>
        <v>2014</v>
      </c>
      <c r="C505" s="5">
        <f t="shared" si="21"/>
        <v>9</v>
      </c>
      <c r="D505" s="5" t="s">
        <v>163</v>
      </c>
      <c r="E505" s="6">
        <v>41884</v>
      </c>
      <c r="F505" s="6">
        <v>41886</v>
      </c>
      <c r="G505" s="5" t="s">
        <v>16</v>
      </c>
      <c r="H505" s="5" t="s">
        <v>34</v>
      </c>
      <c r="I505" s="5" t="s">
        <v>18</v>
      </c>
      <c r="J505" s="5" t="s">
        <v>89</v>
      </c>
      <c r="K505" s="5" t="s">
        <v>20</v>
      </c>
      <c r="L505" s="5" t="s">
        <v>49</v>
      </c>
      <c r="M505" s="7">
        <v>4355.1680000000006</v>
      </c>
      <c r="N505" s="5">
        <v>4</v>
      </c>
      <c r="O505" s="5">
        <v>0.2</v>
      </c>
      <c r="P505" s="8">
        <v>1415.4295999999997</v>
      </c>
      <c r="Q505" s="5" t="s">
        <v>30</v>
      </c>
      <c r="R505">
        <f t="shared" si="23"/>
        <v>2</v>
      </c>
    </row>
    <row r="506" spans="1:18" ht="15.5" x14ac:dyDescent="0.35">
      <c r="A506" s="5">
        <v>140</v>
      </c>
      <c r="B506" s="5">
        <f t="shared" si="22"/>
        <v>2014</v>
      </c>
      <c r="C506" s="5">
        <f t="shared" si="21"/>
        <v>9</v>
      </c>
      <c r="D506" s="5" t="s">
        <v>163</v>
      </c>
      <c r="E506" s="6">
        <v>41884</v>
      </c>
      <c r="F506" s="6">
        <v>41886</v>
      </c>
      <c r="G506" s="5" t="s">
        <v>16</v>
      </c>
      <c r="H506" s="5" t="s">
        <v>34</v>
      </c>
      <c r="I506" s="5" t="s">
        <v>18</v>
      </c>
      <c r="J506" s="5" t="s">
        <v>89</v>
      </c>
      <c r="K506" s="5" t="s">
        <v>20</v>
      </c>
      <c r="L506" s="5" t="s">
        <v>49</v>
      </c>
      <c r="M506" s="7">
        <v>24.56</v>
      </c>
      <c r="N506" s="5">
        <v>2</v>
      </c>
      <c r="O506" s="5">
        <v>0</v>
      </c>
      <c r="P506" s="8">
        <v>11.543199999999999</v>
      </c>
      <c r="Q506" s="5" t="s">
        <v>30</v>
      </c>
      <c r="R506">
        <f t="shared" si="23"/>
        <v>2</v>
      </c>
    </row>
    <row r="507" spans="1:18" ht="15.5" x14ac:dyDescent="0.35">
      <c r="A507" s="5">
        <v>144</v>
      </c>
      <c r="B507" s="5">
        <f t="shared" si="22"/>
        <v>2014</v>
      </c>
      <c r="C507" s="5">
        <f t="shared" si="21"/>
        <v>9</v>
      </c>
      <c r="D507" s="5" t="s">
        <v>163</v>
      </c>
      <c r="E507" s="6">
        <v>41884</v>
      </c>
      <c r="F507" s="6">
        <v>41886</v>
      </c>
      <c r="G507" s="5" t="s">
        <v>16</v>
      </c>
      <c r="H507" s="5" t="s">
        <v>34</v>
      </c>
      <c r="I507" s="5" t="s">
        <v>18</v>
      </c>
      <c r="J507" s="5" t="s">
        <v>89</v>
      </c>
      <c r="K507" s="5" t="s">
        <v>20</v>
      </c>
      <c r="L507" s="5" t="s">
        <v>49</v>
      </c>
      <c r="M507" s="7">
        <v>49.12</v>
      </c>
      <c r="N507" s="5">
        <v>4</v>
      </c>
      <c r="O507" s="5">
        <v>0</v>
      </c>
      <c r="P507" s="8">
        <v>23.086399999999998</v>
      </c>
      <c r="Q507" s="5" t="s">
        <v>30</v>
      </c>
      <c r="R507">
        <f t="shared" si="23"/>
        <v>2</v>
      </c>
    </row>
    <row r="508" spans="1:18" ht="15.5" x14ac:dyDescent="0.35">
      <c r="A508" s="5">
        <v>172</v>
      </c>
      <c r="B508" s="5">
        <f t="shared" si="22"/>
        <v>2014</v>
      </c>
      <c r="C508" s="5">
        <f t="shared" si="21"/>
        <v>9</v>
      </c>
      <c r="D508" s="5" t="s">
        <v>163</v>
      </c>
      <c r="E508" s="6">
        <v>41884</v>
      </c>
      <c r="F508" s="6">
        <v>41886</v>
      </c>
      <c r="G508" s="5" t="s">
        <v>16</v>
      </c>
      <c r="H508" s="5" t="s">
        <v>34</v>
      </c>
      <c r="I508" s="5" t="s">
        <v>18</v>
      </c>
      <c r="J508" s="5" t="s">
        <v>89</v>
      </c>
      <c r="K508" s="5" t="s">
        <v>20</v>
      </c>
      <c r="L508" s="5" t="s">
        <v>49</v>
      </c>
      <c r="M508" s="7">
        <v>3.048</v>
      </c>
      <c r="N508" s="5">
        <v>1</v>
      </c>
      <c r="O508" s="5">
        <v>0.2</v>
      </c>
      <c r="P508" s="8">
        <v>1.0668</v>
      </c>
      <c r="Q508" s="5" t="s">
        <v>30</v>
      </c>
      <c r="R508">
        <f t="shared" si="23"/>
        <v>2</v>
      </c>
    </row>
    <row r="509" spans="1:18" ht="15.5" x14ac:dyDescent="0.35">
      <c r="A509" s="5">
        <v>174</v>
      </c>
      <c r="B509" s="5">
        <f t="shared" si="22"/>
        <v>2014</v>
      </c>
      <c r="C509" s="5">
        <f t="shared" si="21"/>
        <v>9</v>
      </c>
      <c r="D509" s="5" t="s">
        <v>163</v>
      </c>
      <c r="E509" s="6">
        <v>41884</v>
      </c>
      <c r="F509" s="6">
        <v>41886</v>
      </c>
      <c r="G509" s="5" t="s">
        <v>16</v>
      </c>
      <c r="H509" s="5" t="s">
        <v>34</v>
      </c>
      <c r="I509" s="5" t="s">
        <v>18</v>
      </c>
      <c r="J509" s="5" t="s">
        <v>89</v>
      </c>
      <c r="K509" s="5" t="s">
        <v>20</v>
      </c>
      <c r="L509" s="5" t="s">
        <v>21</v>
      </c>
      <c r="M509" s="7">
        <v>6.79</v>
      </c>
      <c r="N509" s="5">
        <v>1</v>
      </c>
      <c r="O509" s="5">
        <v>0</v>
      </c>
      <c r="P509" s="8">
        <v>2.3086000000000002</v>
      </c>
      <c r="Q509" s="5" t="s">
        <v>30</v>
      </c>
      <c r="R509">
        <f t="shared" si="23"/>
        <v>2</v>
      </c>
    </row>
    <row r="510" spans="1:18" ht="15.5" x14ac:dyDescent="0.35">
      <c r="A510" s="5">
        <v>99</v>
      </c>
      <c r="B510" s="5">
        <f t="shared" si="22"/>
        <v>2013</v>
      </c>
      <c r="C510" s="5">
        <f t="shared" si="21"/>
        <v>9</v>
      </c>
      <c r="D510" s="5" t="s">
        <v>156</v>
      </c>
      <c r="E510" s="6">
        <v>41546</v>
      </c>
      <c r="F510" s="6">
        <v>41546</v>
      </c>
      <c r="G510" s="5" t="s">
        <v>39</v>
      </c>
      <c r="H510" s="5" t="s">
        <v>17</v>
      </c>
      <c r="I510" s="5" t="s">
        <v>64</v>
      </c>
      <c r="J510" s="5" t="s">
        <v>36</v>
      </c>
      <c r="K510" s="5" t="s">
        <v>37</v>
      </c>
      <c r="L510" s="5" t="s">
        <v>21</v>
      </c>
      <c r="M510" s="7">
        <v>2016.8460000000002</v>
      </c>
      <c r="N510" s="5">
        <v>9</v>
      </c>
      <c r="O510" s="5">
        <v>0.15</v>
      </c>
      <c r="P510" s="8">
        <v>-5.4000000000030468E-2</v>
      </c>
      <c r="Q510" s="5" t="s">
        <v>30</v>
      </c>
      <c r="R510">
        <f t="shared" si="23"/>
        <v>0</v>
      </c>
    </row>
    <row r="511" spans="1:18" ht="15.5" x14ac:dyDescent="0.35">
      <c r="A511" s="5">
        <v>748</v>
      </c>
      <c r="B511" s="5">
        <f t="shared" si="22"/>
        <v>2013</v>
      </c>
      <c r="C511" s="5">
        <f t="shared" si="21"/>
        <v>9</v>
      </c>
      <c r="D511" s="5" t="s">
        <v>251</v>
      </c>
      <c r="E511" s="6">
        <v>41543</v>
      </c>
      <c r="F511" s="6">
        <v>41545</v>
      </c>
      <c r="G511" s="5" t="s">
        <v>16</v>
      </c>
      <c r="H511" s="5" t="s">
        <v>34</v>
      </c>
      <c r="I511" s="5" t="s">
        <v>197</v>
      </c>
      <c r="J511" s="5" t="s">
        <v>82</v>
      </c>
      <c r="K511" s="5" t="s">
        <v>59</v>
      </c>
      <c r="L511" s="5" t="s">
        <v>21</v>
      </c>
      <c r="M511" s="7">
        <v>1902.1081600000002</v>
      </c>
      <c r="N511" s="5">
        <v>8</v>
      </c>
      <c r="O511" s="5">
        <v>2E-3</v>
      </c>
      <c r="P511" s="8">
        <v>872.82816000000003</v>
      </c>
      <c r="Q511" s="5" t="s">
        <v>32</v>
      </c>
      <c r="R511">
        <f t="shared" si="23"/>
        <v>2</v>
      </c>
    </row>
    <row r="512" spans="1:18" ht="15.5" x14ac:dyDescent="0.35">
      <c r="A512" s="5">
        <v>706</v>
      </c>
      <c r="B512" s="5">
        <f t="shared" si="22"/>
        <v>2013</v>
      </c>
      <c r="C512" s="5">
        <f t="shared" si="21"/>
        <v>9</v>
      </c>
      <c r="D512" s="5" t="s">
        <v>540</v>
      </c>
      <c r="E512" s="6">
        <v>41541</v>
      </c>
      <c r="F512" s="6">
        <v>41545</v>
      </c>
      <c r="G512" s="5" t="s">
        <v>24</v>
      </c>
      <c r="H512" s="5" t="s">
        <v>34</v>
      </c>
      <c r="I512" s="5" t="s">
        <v>135</v>
      </c>
      <c r="J512" s="5" t="s">
        <v>82</v>
      </c>
      <c r="K512" s="5" t="s">
        <v>59</v>
      </c>
      <c r="L512" s="5" t="s">
        <v>21</v>
      </c>
      <c r="M512" s="7">
        <v>2014.3632000000002</v>
      </c>
      <c r="N512" s="5">
        <v>8</v>
      </c>
      <c r="O512" s="5">
        <v>2E-3</v>
      </c>
      <c r="P512" s="8">
        <v>419.80319999999995</v>
      </c>
      <c r="Q512" s="5" t="s">
        <v>32</v>
      </c>
      <c r="R512">
        <f t="shared" si="23"/>
        <v>4</v>
      </c>
    </row>
    <row r="513" spans="1:18" ht="15.5" x14ac:dyDescent="0.35">
      <c r="A513" s="5">
        <v>75</v>
      </c>
      <c r="B513" s="5">
        <f t="shared" si="22"/>
        <v>2013</v>
      </c>
      <c r="C513" s="5">
        <f t="shared" si="21"/>
        <v>9</v>
      </c>
      <c r="D513" s="5" t="s">
        <v>138</v>
      </c>
      <c r="E513" s="6">
        <v>41537</v>
      </c>
      <c r="F513" s="6">
        <v>41539</v>
      </c>
      <c r="G513" s="5" t="s">
        <v>24</v>
      </c>
      <c r="H513" s="5" t="s">
        <v>17</v>
      </c>
      <c r="I513" s="5" t="s">
        <v>78</v>
      </c>
      <c r="J513" s="5" t="s">
        <v>79</v>
      </c>
      <c r="K513" s="5" t="s">
        <v>37</v>
      </c>
      <c r="L513" s="5" t="s">
        <v>21</v>
      </c>
      <c r="M513" s="7">
        <v>3441.69</v>
      </c>
      <c r="N513" s="5">
        <v>6</v>
      </c>
      <c r="O513" s="5">
        <v>0.1</v>
      </c>
      <c r="P513" s="8">
        <v>38.069999999999993</v>
      </c>
      <c r="Q513" s="5" t="s">
        <v>22</v>
      </c>
      <c r="R513">
        <f t="shared" si="23"/>
        <v>2</v>
      </c>
    </row>
    <row r="514" spans="1:18" ht="15.5" x14ac:dyDescent="0.35">
      <c r="A514" s="5">
        <v>86</v>
      </c>
      <c r="B514" s="5">
        <f t="shared" si="22"/>
        <v>2013</v>
      </c>
      <c r="C514" s="5">
        <f t="shared" ref="C514:C577" si="24">MONTH(E514)</f>
        <v>9</v>
      </c>
      <c r="D514" s="5" t="s">
        <v>145</v>
      </c>
      <c r="E514" s="6">
        <v>41535</v>
      </c>
      <c r="F514" s="6">
        <v>41538</v>
      </c>
      <c r="G514" s="5" t="s">
        <v>24</v>
      </c>
      <c r="H514" s="5" t="s">
        <v>17</v>
      </c>
      <c r="I514" s="5" t="s">
        <v>102</v>
      </c>
      <c r="J514" s="5" t="s">
        <v>103</v>
      </c>
      <c r="K514" s="5" t="s">
        <v>28</v>
      </c>
      <c r="L514" s="5" t="s">
        <v>49</v>
      </c>
      <c r="M514" s="7">
        <v>2487.8087999999998</v>
      </c>
      <c r="N514" s="5">
        <v>6</v>
      </c>
      <c r="O514" s="5">
        <v>0.17</v>
      </c>
      <c r="P514" s="8">
        <v>-269.7912</v>
      </c>
      <c r="Q514" s="5" t="s">
        <v>30</v>
      </c>
      <c r="R514">
        <f t="shared" si="23"/>
        <v>3</v>
      </c>
    </row>
    <row r="515" spans="1:18" ht="15.5" x14ac:dyDescent="0.35">
      <c r="A515" s="5">
        <v>166</v>
      </c>
      <c r="B515" s="5">
        <f t="shared" ref="B515:B578" si="25">YEAR(E515)</f>
        <v>2013</v>
      </c>
      <c r="C515" s="5">
        <f t="shared" si="24"/>
        <v>9</v>
      </c>
      <c r="D515" s="5" t="s">
        <v>163</v>
      </c>
      <c r="E515" s="6">
        <v>41535</v>
      </c>
      <c r="F515" s="6">
        <v>41541</v>
      </c>
      <c r="G515" s="5" t="s">
        <v>47</v>
      </c>
      <c r="H515" s="5" t="s">
        <v>34</v>
      </c>
      <c r="I515" s="5" t="s">
        <v>18</v>
      </c>
      <c r="J515" s="5" t="s">
        <v>48</v>
      </c>
      <c r="K515" s="5" t="s">
        <v>20</v>
      </c>
      <c r="L515" s="5" t="s">
        <v>49</v>
      </c>
      <c r="M515" s="7">
        <v>18.54</v>
      </c>
      <c r="N515" s="5">
        <v>2</v>
      </c>
      <c r="O515" s="5">
        <v>0</v>
      </c>
      <c r="P515" s="8">
        <v>8.7137999999999991</v>
      </c>
      <c r="Q515" s="5" t="s">
        <v>32</v>
      </c>
      <c r="R515">
        <f t="shared" ref="R515:R578" si="26">F515-E515</f>
        <v>6</v>
      </c>
    </row>
    <row r="516" spans="1:18" ht="15.5" x14ac:dyDescent="0.35">
      <c r="A516" s="5">
        <v>270</v>
      </c>
      <c r="B516" s="5">
        <f t="shared" si="25"/>
        <v>2013</v>
      </c>
      <c r="C516" s="5">
        <f t="shared" si="24"/>
        <v>9</v>
      </c>
      <c r="D516" s="5" t="s">
        <v>284</v>
      </c>
      <c r="E516" s="6">
        <v>41531</v>
      </c>
      <c r="F516" s="6">
        <v>41536</v>
      </c>
      <c r="G516" s="5" t="s">
        <v>47</v>
      </c>
      <c r="H516" s="5" t="s">
        <v>25</v>
      </c>
      <c r="I516" s="5" t="s">
        <v>81</v>
      </c>
      <c r="J516" s="5" t="s">
        <v>82</v>
      </c>
      <c r="K516" s="5" t="s">
        <v>59</v>
      </c>
      <c r="L516" s="5" t="s">
        <v>21</v>
      </c>
      <c r="M516" s="7">
        <v>2365.6592000000001</v>
      </c>
      <c r="N516" s="5">
        <v>10</v>
      </c>
      <c r="O516" s="5">
        <v>2E-3</v>
      </c>
      <c r="P516" s="8">
        <v>18.859199999999998</v>
      </c>
      <c r="Q516" s="5" t="s">
        <v>22</v>
      </c>
      <c r="R516">
        <f t="shared" si="26"/>
        <v>5</v>
      </c>
    </row>
    <row r="517" spans="1:18" ht="15.5" x14ac:dyDescent="0.35">
      <c r="A517" s="5">
        <v>286</v>
      </c>
      <c r="B517" s="5">
        <f t="shared" si="25"/>
        <v>2013</v>
      </c>
      <c r="C517" s="5">
        <f t="shared" si="24"/>
        <v>9</v>
      </c>
      <c r="D517" s="5" t="s">
        <v>299</v>
      </c>
      <c r="E517" s="6">
        <v>41530</v>
      </c>
      <c r="F517" s="6">
        <v>41532</v>
      </c>
      <c r="G517" s="5" t="s">
        <v>24</v>
      </c>
      <c r="H517" s="5" t="s">
        <v>17</v>
      </c>
      <c r="I517" s="5" t="s">
        <v>81</v>
      </c>
      <c r="J517" s="5" t="s">
        <v>82</v>
      </c>
      <c r="K517" s="5" t="s">
        <v>59</v>
      </c>
      <c r="L517" s="5" t="s">
        <v>21</v>
      </c>
      <c r="M517" s="7">
        <v>2550</v>
      </c>
      <c r="N517" s="5">
        <v>6</v>
      </c>
      <c r="O517" s="5">
        <v>0</v>
      </c>
      <c r="P517" s="8">
        <v>357</v>
      </c>
      <c r="Q517" s="5" t="s">
        <v>32</v>
      </c>
      <c r="R517">
        <f t="shared" si="26"/>
        <v>2</v>
      </c>
    </row>
    <row r="518" spans="1:18" ht="15.5" x14ac:dyDescent="0.35">
      <c r="A518" s="5">
        <v>714</v>
      </c>
      <c r="B518" s="5">
        <f t="shared" si="25"/>
        <v>2013</v>
      </c>
      <c r="C518" s="5">
        <f t="shared" si="24"/>
        <v>9</v>
      </c>
      <c r="D518" s="5" t="s">
        <v>138</v>
      </c>
      <c r="E518" s="6">
        <v>41527</v>
      </c>
      <c r="F518" s="6">
        <v>41532</v>
      </c>
      <c r="G518" s="5" t="s">
        <v>47</v>
      </c>
      <c r="H518" s="5" t="s">
        <v>17</v>
      </c>
      <c r="I518" s="5" t="s">
        <v>18</v>
      </c>
      <c r="J518" s="5" t="s">
        <v>19</v>
      </c>
      <c r="K518" s="5" t="s">
        <v>20</v>
      </c>
      <c r="L518" s="5" t="s">
        <v>49</v>
      </c>
      <c r="M518" s="7">
        <v>14.940000000000001</v>
      </c>
      <c r="N518" s="5">
        <v>3</v>
      </c>
      <c r="O518" s="5">
        <v>0</v>
      </c>
      <c r="P518" s="8">
        <v>7.0218000000000007</v>
      </c>
      <c r="Q518" s="5" t="s">
        <v>22</v>
      </c>
      <c r="R518">
        <f t="shared" si="26"/>
        <v>5</v>
      </c>
    </row>
    <row r="519" spans="1:18" ht="15.5" x14ac:dyDescent="0.35">
      <c r="A519" s="5">
        <v>334</v>
      </c>
      <c r="B519" s="5">
        <f t="shared" si="25"/>
        <v>2012</v>
      </c>
      <c r="C519" s="5">
        <f t="shared" si="24"/>
        <v>9</v>
      </c>
      <c r="D519" s="5" t="s">
        <v>334</v>
      </c>
      <c r="E519" s="6">
        <v>41179</v>
      </c>
      <c r="F519" s="6">
        <v>41181</v>
      </c>
      <c r="G519" s="5" t="s">
        <v>24</v>
      </c>
      <c r="H519" s="5" t="s">
        <v>17</v>
      </c>
      <c r="I519" s="5" t="s">
        <v>84</v>
      </c>
      <c r="J519" s="5" t="s">
        <v>82</v>
      </c>
      <c r="K519" s="5" t="s">
        <v>59</v>
      </c>
      <c r="L519" s="5" t="s">
        <v>29</v>
      </c>
      <c r="M519" s="7">
        <v>2325.2800000000002</v>
      </c>
      <c r="N519" s="5">
        <v>8</v>
      </c>
      <c r="O519" s="5">
        <v>0</v>
      </c>
      <c r="P519" s="8">
        <v>511.52</v>
      </c>
      <c r="Q519" s="5" t="s">
        <v>22</v>
      </c>
      <c r="R519">
        <f t="shared" si="26"/>
        <v>2</v>
      </c>
    </row>
    <row r="520" spans="1:18" ht="15.5" x14ac:dyDescent="0.35">
      <c r="A520" s="5">
        <v>531</v>
      </c>
      <c r="B520" s="5">
        <f t="shared" si="25"/>
        <v>2012</v>
      </c>
      <c r="C520" s="5">
        <f t="shared" si="24"/>
        <v>9</v>
      </c>
      <c r="D520" s="5" t="s">
        <v>454</v>
      </c>
      <c r="E520" s="6">
        <v>41179</v>
      </c>
      <c r="F520" s="6">
        <v>41184</v>
      </c>
      <c r="G520" s="5" t="s">
        <v>47</v>
      </c>
      <c r="H520" s="5" t="s">
        <v>17</v>
      </c>
      <c r="I520" s="5" t="s">
        <v>345</v>
      </c>
      <c r="J520" s="5" t="s">
        <v>36</v>
      </c>
      <c r="K520" s="5" t="s">
        <v>37</v>
      </c>
      <c r="L520" s="5" t="s">
        <v>49</v>
      </c>
      <c r="M520" s="7">
        <v>4195.2</v>
      </c>
      <c r="N520" s="5">
        <v>8</v>
      </c>
      <c r="O520" s="5">
        <v>0</v>
      </c>
      <c r="P520" s="8">
        <v>839.04</v>
      </c>
      <c r="Q520" s="5" t="s">
        <v>32</v>
      </c>
      <c r="R520">
        <f t="shared" si="26"/>
        <v>5</v>
      </c>
    </row>
    <row r="521" spans="1:18" ht="15.5" x14ac:dyDescent="0.35">
      <c r="A521" s="5">
        <v>775</v>
      </c>
      <c r="B521" s="5">
        <f t="shared" si="25"/>
        <v>2012</v>
      </c>
      <c r="C521" s="5">
        <f t="shared" si="24"/>
        <v>9</v>
      </c>
      <c r="D521" s="5" t="s">
        <v>427</v>
      </c>
      <c r="E521" s="6">
        <v>41178</v>
      </c>
      <c r="F521" s="6">
        <v>41184</v>
      </c>
      <c r="G521" s="5" t="s">
        <v>47</v>
      </c>
      <c r="H521" s="5" t="s">
        <v>34</v>
      </c>
      <c r="I521" s="5" t="s">
        <v>564</v>
      </c>
      <c r="J521" s="5" t="s">
        <v>41</v>
      </c>
      <c r="K521" s="5" t="s">
        <v>42</v>
      </c>
      <c r="L521" s="5" t="s">
        <v>21</v>
      </c>
      <c r="M521" s="7">
        <v>1253.76</v>
      </c>
      <c r="N521" s="5">
        <v>4</v>
      </c>
      <c r="O521" s="5">
        <v>0</v>
      </c>
      <c r="P521" s="8">
        <v>200.52</v>
      </c>
      <c r="Q521" s="5" t="s">
        <v>65</v>
      </c>
      <c r="R521">
        <f t="shared" si="26"/>
        <v>6</v>
      </c>
    </row>
    <row r="522" spans="1:18" ht="15.5" x14ac:dyDescent="0.35">
      <c r="A522" s="5">
        <v>45</v>
      </c>
      <c r="B522" s="5">
        <f t="shared" si="25"/>
        <v>2012</v>
      </c>
      <c r="C522" s="5">
        <f t="shared" si="24"/>
        <v>9</v>
      </c>
      <c r="D522" s="5" t="s">
        <v>107</v>
      </c>
      <c r="E522" s="6">
        <v>41174</v>
      </c>
      <c r="F522" s="6">
        <v>41176</v>
      </c>
      <c r="G522" s="5" t="s">
        <v>16</v>
      </c>
      <c r="H522" s="5" t="s">
        <v>17</v>
      </c>
      <c r="I522" s="5" t="s">
        <v>35</v>
      </c>
      <c r="J522" s="5" t="s">
        <v>36</v>
      </c>
      <c r="K522" s="5" t="s">
        <v>37</v>
      </c>
      <c r="L522" s="5" t="s">
        <v>49</v>
      </c>
      <c r="M522" s="7">
        <v>3018.6239999999998</v>
      </c>
      <c r="N522" s="5">
        <v>7</v>
      </c>
      <c r="O522" s="5">
        <v>0.2</v>
      </c>
      <c r="P522" s="8">
        <v>377.24399999999991</v>
      </c>
      <c r="Q522" s="5" t="s">
        <v>30</v>
      </c>
      <c r="R522">
        <f t="shared" si="26"/>
        <v>2</v>
      </c>
    </row>
    <row r="523" spans="1:18" ht="15.5" x14ac:dyDescent="0.35">
      <c r="A523" s="5">
        <v>288</v>
      </c>
      <c r="B523" s="5">
        <f t="shared" si="25"/>
        <v>2012</v>
      </c>
      <c r="C523" s="5">
        <f t="shared" si="24"/>
        <v>9</v>
      </c>
      <c r="D523" s="5" t="s">
        <v>300</v>
      </c>
      <c r="E523" s="6">
        <v>41173</v>
      </c>
      <c r="F523" s="6">
        <v>41180</v>
      </c>
      <c r="G523" s="5" t="s">
        <v>47</v>
      </c>
      <c r="H523" s="5" t="s">
        <v>17</v>
      </c>
      <c r="I523" s="5" t="s">
        <v>18</v>
      </c>
      <c r="J523" s="5" t="s">
        <v>89</v>
      </c>
      <c r="K523" s="5" t="s">
        <v>20</v>
      </c>
      <c r="L523" s="5" t="s">
        <v>29</v>
      </c>
      <c r="M523" s="7">
        <v>579.52800000000002</v>
      </c>
      <c r="N523" s="5">
        <v>4</v>
      </c>
      <c r="O523" s="5">
        <v>0.1</v>
      </c>
      <c r="P523" s="8">
        <v>83.709599999999966</v>
      </c>
      <c r="Q523" s="5" t="s">
        <v>32</v>
      </c>
      <c r="R523">
        <f t="shared" si="26"/>
        <v>7</v>
      </c>
    </row>
    <row r="524" spans="1:18" ht="15.5" x14ac:dyDescent="0.35">
      <c r="A524" s="5">
        <v>330</v>
      </c>
      <c r="B524" s="5">
        <f t="shared" si="25"/>
        <v>2012</v>
      </c>
      <c r="C524" s="5">
        <f t="shared" si="24"/>
        <v>9</v>
      </c>
      <c r="D524" s="5" t="s">
        <v>300</v>
      </c>
      <c r="E524" s="6">
        <v>41173</v>
      </c>
      <c r="F524" s="6">
        <v>41180</v>
      </c>
      <c r="G524" s="5" t="s">
        <v>47</v>
      </c>
      <c r="H524" s="5" t="s">
        <v>17</v>
      </c>
      <c r="I524" s="5" t="s">
        <v>18</v>
      </c>
      <c r="J524" s="5" t="s">
        <v>89</v>
      </c>
      <c r="K524" s="5" t="s">
        <v>20</v>
      </c>
      <c r="L524" s="5" t="s">
        <v>29</v>
      </c>
      <c r="M524" s="7">
        <v>97.44</v>
      </c>
      <c r="N524" s="5">
        <v>3</v>
      </c>
      <c r="O524" s="5">
        <v>0</v>
      </c>
      <c r="P524" s="8">
        <v>35.078399999999995</v>
      </c>
      <c r="Q524" s="5" t="s">
        <v>32</v>
      </c>
      <c r="R524">
        <f t="shared" si="26"/>
        <v>7</v>
      </c>
    </row>
    <row r="525" spans="1:18" ht="15.5" x14ac:dyDescent="0.35">
      <c r="A525" s="5">
        <v>406</v>
      </c>
      <c r="B525" s="5">
        <f t="shared" si="25"/>
        <v>2012</v>
      </c>
      <c r="C525" s="5">
        <f t="shared" si="24"/>
        <v>9</v>
      </c>
      <c r="D525" s="5" t="s">
        <v>300</v>
      </c>
      <c r="E525" s="6">
        <v>41173</v>
      </c>
      <c r="F525" s="6">
        <v>41180</v>
      </c>
      <c r="G525" s="5" t="s">
        <v>47</v>
      </c>
      <c r="H525" s="5" t="s">
        <v>17</v>
      </c>
      <c r="I525" s="5" t="s">
        <v>18</v>
      </c>
      <c r="J525" s="5" t="s">
        <v>89</v>
      </c>
      <c r="K525" s="5" t="s">
        <v>20</v>
      </c>
      <c r="L525" s="5" t="s">
        <v>49</v>
      </c>
      <c r="M525" s="7">
        <v>3.9840000000000004</v>
      </c>
      <c r="N525" s="5">
        <v>1</v>
      </c>
      <c r="O525" s="5">
        <v>0.2</v>
      </c>
      <c r="P525" s="8">
        <v>1.3944000000000001</v>
      </c>
      <c r="Q525" s="5" t="s">
        <v>32</v>
      </c>
      <c r="R525">
        <f t="shared" si="26"/>
        <v>7</v>
      </c>
    </row>
    <row r="526" spans="1:18" ht="15.5" x14ac:dyDescent="0.35">
      <c r="A526" s="5">
        <v>414</v>
      </c>
      <c r="B526" s="5">
        <f t="shared" si="25"/>
        <v>2012</v>
      </c>
      <c r="C526" s="5">
        <f t="shared" si="24"/>
        <v>9</v>
      </c>
      <c r="D526" s="5" t="s">
        <v>300</v>
      </c>
      <c r="E526" s="6">
        <v>41173</v>
      </c>
      <c r="F526" s="6">
        <v>41180</v>
      </c>
      <c r="G526" s="5" t="s">
        <v>47</v>
      </c>
      <c r="H526" s="5" t="s">
        <v>17</v>
      </c>
      <c r="I526" s="5" t="s">
        <v>18</v>
      </c>
      <c r="J526" s="5" t="s">
        <v>89</v>
      </c>
      <c r="K526" s="5" t="s">
        <v>20</v>
      </c>
      <c r="L526" s="5" t="s">
        <v>49</v>
      </c>
      <c r="M526" s="7">
        <v>13.04</v>
      </c>
      <c r="N526" s="5">
        <v>4</v>
      </c>
      <c r="O526" s="5">
        <v>0</v>
      </c>
      <c r="P526" s="8">
        <v>5.7376000000000005</v>
      </c>
      <c r="Q526" s="5" t="s">
        <v>32</v>
      </c>
      <c r="R526">
        <f t="shared" si="26"/>
        <v>7</v>
      </c>
    </row>
    <row r="527" spans="1:18" ht="15.5" x14ac:dyDescent="0.35">
      <c r="A527" s="5">
        <v>613</v>
      </c>
      <c r="B527" s="5">
        <f t="shared" si="25"/>
        <v>2012</v>
      </c>
      <c r="C527" s="5">
        <f t="shared" si="24"/>
        <v>9</v>
      </c>
      <c r="D527" s="5" t="s">
        <v>499</v>
      </c>
      <c r="E527" s="6">
        <v>41173</v>
      </c>
      <c r="F527" s="6">
        <v>41178</v>
      </c>
      <c r="G527" s="5" t="s">
        <v>24</v>
      </c>
      <c r="H527" s="5" t="s">
        <v>17</v>
      </c>
      <c r="I527" s="5" t="s">
        <v>91</v>
      </c>
      <c r="J527" s="5" t="s">
        <v>52</v>
      </c>
      <c r="K527" s="5" t="s">
        <v>28</v>
      </c>
      <c r="L527" s="5" t="s">
        <v>21</v>
      </c>
      <c r="M527" s="7">
        <v>1917.0000000000005</v>
      </c>
      <c r="N527" s="5">
        <v>3</v>
      </c>
      <c r="O527" s="5">
        <v>0</v>
      </c>
      <c r="P527" s="8">
        <v>690.12000000000012</v>
      </c>
      <c r="Q527" s="5" t="s">
        <v>22</v>
      </c>
      <c r="R527">
        <f t="shared" si="26"/>
        <v>5</v>
      </c>
    </row>
    <row r="528" spans="1:18" ht="15.5" x14ac:dyDescent="0.35">
      <c r="A528" s="5">
        <v>230</v>
      </c>
      <c r="B528" s="5">
        <f t="shared" si="25"/>
        <v>2012</v>
      </c>
      <c r="C528" s="5">
        <f t="shared" si="24"/>
        <v>9</v>
      </c>
      <c r="D528" s="5" t="s">
        <v>254</v>
      </c>
      <c r="E528" s="6">
        <v>41172</v>
      </c>
      <c r="F528" s="6">
        <v>41174</v>
      </c>
      <c r="G528" s="5" t="s">
        <v>24</v>
      </c>
      <c r="H528" s="5" t="s">
        <v>34</v>
      </c>
      <c r="I528" s="5" t="s">
        <v>64</v>
      </c>
      <c r="J528" s="5" t="s">
        <v>36</v>
      </c>
      <c r="K528" s="5" t="s">
        <v>37</v>
      </c>
      <c r="L528" s="5" t="s">
        <v>29</v>
      </c>
      <c r="M528" s="7">
        <v>1181.547</v>
      </c>
      <c r="N528" s="5">
        <v>3</v>
      </c>
      <c r="O528" s="5">
        <v>0.1</v>
      </c>
      <c r="P528" s="8">
        <v>498.80700000000013</v>
      </c>
      <c r="Q528" s="5" t="s">
        <v>30</v>
      </c>
      <c r="R528">
        <f t="shared" si="26"/>
        <v>2</v>
      </c>
    </row>
    <row r="529" spans="1:18" ht="15.5" x14ac:dyDescent="0.35">
      <c r="A529" s="5">
        <v>153</v>
      </c>
      <c r="B529" s="5">
        <f t="shared" si="25"/>
        <v>2012</v>
      </c>
      <c r="C529" s="5">
        <f t="shared" si="24"/>
        <v>9</v>
      </c>
      <c r="D529" s="5" t="s">
        <v>165</v>
      </c>
      <c r="E529" s="6">
        <v>41171</v>
      </c>
      <c r="F529" s="6">
        <v>41173</v>
      </c>
      <c r="G529" s="5" t="s">
        <v>24</v>
      </c>
      <c r="H529" s="5" t="s">
        <v>17</v>
      </c>
      <c r="I529" s="5" t="s">
        <v>35</v>
      </c>
      <c r="J529" s="5" t="s">
        <v>36</v>
      </c>
      <c r="K529" s="5" t="s">
        <v>37</v>
      </c>
      <c r="L529" s="5" t="s">
        <v>21</v>
      </c>
      <c r="M529" s="7">
        <v>3616.5</v>
      </c>
      <c r="N529" s="5">
        <v>10</v>
      </c>
      <c r="O529" s="5">
        <v>0</v>
      </c>
      <c r="P529" s="8">
        <v>36</v>
      </c>
      <c r="Q529" s="5" t="s">
        <v>30</v>
      </c>
      <c r="R529">
        <f t="shared" si="26"/>
        <v>2</v>
      </c>
    </row>
    <row r="530" spans="1:18" ht="15.5" x14ac:dyDescent="0.35">
      <c r="A530" s="5">
        <v>36</v>
      </c>
      <c r="B530" s="5">
        <f t="shared" si="25"/>
        <v>2012</v>
      </c>
      <c r="C530" s="5">
        <f t="shared" si="24"/>
        <v>9</v>
      </c>
      <c r="D530" s="5" t="s">
        <v>88</v>
      </c>
      <c r="E530" s="6">
        <v>41165</v>
      </c>
      <c r="F530" s="6">
        <v>41166</v>
      </c>
      <c r="G530" s="5" t="s">
        <v>16</v>
      </c>
      <c r="H530" s="5" t="s">
        <v>25</v>
      </c>
      <c r="I530" s="5" t="s">
        <v>97</v>
      </c>
      <c r="J530" s="5" t="s">
        <v>98</v>
      </c>
      <c r="K530" s="5" t="s">
        <v>42</v>
      </c>
      <c r="L530" s="5" t="s">
        <v>21</v>
      </c>
      <c r="M530" s="7">
        <v>3817.26</v>
      </c>
      <c r="N530" s="5">
        <v>6</v>
      </c>
      <c r="O530" s="5">
        <v>0</v>
      </c>
      <c r="P530" s="8">
        <v>1068.6599999999999</v>
      </c>
      <c r="Q530" s="5" t="s">
        <v>22</v>
      </c>
      <c r="R530">
        <f t="shared" si="26"/>
        <v>1</v>
      </c>
    </row>
    <row r="531" spans="1:18" ht="15.5" x14ac:dyDescent="0.35">
      <c r="A531" s="5">
        <v>415</v>
      </c>
      <c r="B531" s="5">
        <f t="shared" si="25"/>
        <v>2012</v>
      </c>
      <c r="C531" s="5">
        <f t="shared" si="24"/>
        <v>9</v>
      </c>
      <c r="D531" s="5" t="s">
        <v>382</v>
      </c>
      <c r="E531" s="6">
        <v>41159</v>
      </c>
      <c r="F531" s="6">
        <v>41161</v>
      </c>
      <c r="G531" s="5" t="s">
        <v>24</v>
      </c>
      <c r="H531" s="5" t="s">
        <v>34</v>
      </c>
      <c r="I531" s="5" t="s">
        <v>383</v>
      </c>
      <c r="J531" s="5" t="s">
        <v>72</v>
      </c>
      <c r="K531" s="5" t="s">
        <v>42</v>
      </c>
      <c r="L531" s="5" t="s">
        <v>29</v>
      </c>
      <c r="M531" s="7">
        <v>2134.4399999999996</v>
      </c>
      <c r="N531" s="5">
        <v>4</v>
      </c>
      <c r="O531" s="5">
        <v>0</v>
      </c>
      <c r="P531" s="8">
        <v>682.92</v>
      </c>
      <c r="Q531" s="5" t="s">
        <v>30</v>
      </c>
      <c r="R531">
        <f t="shared" si="26"/>
        <v>2</v>
      </c>
    </row>
    <row r="532" spans="1:18" ht="15.5" x14ac:dyDescent="0.35">
      <c r="A532" s="5">
        <v>726</v>
      </c>
      <c r="B532" s="5">
        <f t="shared" si="25"/>
        <v>2012</v>
      </c>
      <c r="C532" s="5">
        <f t="shared" si="24"/>
        <v>9</v>
      </c>
      <c r="D532" s="5" t="s">
        <v>270</v>
      </c>
      <c r="E532" s="6">
        <v>41159</v>
      </c>
      <c r="F532" s="6">
        <v>41161</v>
      </c>
      <c r="G532" s="5" t="s">
        <v>24</v>
      </c>
      <c r="H532" s="5" t="s">
        <v>25</v>
      </c>
      <c r="I532" s="5" t="s">
        <v>302</v>
      </c>
      <c r="J532" s="5" t="s">
        <v>55</v>
      </c>
      <c r="K532" s="5" t="s">
        <v>28</v>
      </c>
      <c r="L532" s="5" t="s">
        <v>29</v>
      </c>
      <c r="M532" s="7">
        <v>1142.6399999999999</v>
      </c>
      <c r="N532" s="5">
        <v>6</v>
      </c>
      <c r="O532" s="5">
        <v>0.6</v>
      </c>
      <c r="P532" s="8">
        <v>-571.31999999999994</v>
      </c>
      <c r="Q532" s="5" t="s">
        <v>30</v>
      </c>
      <c r="R532">
        <f t="shared" si="26"/>
        <v>2</v>
      </c>
    </row>
    <row r="533" spans="1:18" ht="15.5" x14ac:dyDescent="0.35">
      <c r="A533" s="5">
        <v>540</v>
      </c>
      <c r="B533" s="5">
        <f t="shared" si="25"/>
        <v>2012</v>
      </c>
      <c r="C533" s="5">
        <f t="shared" si="24"/>
        <v>9</v>
      </c>
      <c r="D533" s="5" t="s">
        <v>458</v>
      </c>
      <c r="E533" s="6">
        <v>41153</v>
      </c>
      <c r="F533" s="6">
        <v>41153</v>
      </c>
      <c r="G533" s="5" t="s">
        <v>39</v>
      </c>
      <c r="H533" s="5" t="s">
        <v>17</v>
      </c>
      <c r="I533" s="5" t="s">
        <v>155</v>
      </c>
      <c r="J533" s="5" t="s">
        <v>36</v>
      </c>
      <c r="K533" s="5" t="s">
        <v>37</v>
      </c>
      <c r="L533" s="5" t="s">
        <v>29</v>
      </c>
      <c r="M533" s="7">
        <v>922.94999999999993</v>
      </c>
      <c r="N533" s="5">
        <v>1</v>
      </c>
      <c r="O533" s="5">
        <v>0</v>
      </c>
      <c r="P533" s="8">
        <v>341.49</v>
      </c>
      <c r="Q533" s="5" t="s">
        <v>30</v>
      </c>
      <c r="R533">
        <f t="shared" si="26"/>
        <v>0</v>
      </c>
    </row>
    <row r="534" spans="1:18" ht="15.5" x14ac:dyDescent="0.35">
      <c r="A534" s="5">
        <v>223</v>
      </c>
      <c r="B534" s="5">
        <f t="shared" si="25"/>
        <v>2015</v>
      </c>
      <c r="C534" s="5">
        <f t="shared" si="24"/>
        <v>10</v>
      </c>
      <c r="D534" s="5" t="s">
        <v>127</v>
      </c>
      <c r="E534" s="6">
        <v>42308</v>
      </c>
      <c r="F534" s="6">
        <v>42311</v>
      </c>
      <c r="G534" s="5" t="s">
        <v>16</v>
      </c>
      <c r="H534" s="5" t="s">
        <v>17</v>
      </c>
      <c r="I534" s="5" t="s">
        <v>61</v>
      </c>
      <c r="J534" s="5" t="s">
        <v>62</v>
      </c>
      <c r="K534" s="5" t="s">
        <v>28</v>
      </c>
      <c r="L534" s="5" t="s">
        <v>21</v>
      </c>
      <c r="M534" s="7">
        <v>2272.8600000000006</v>
      </c>
      <c r="N534" s="5">
        <v>6</v>
      </c>
      <c r="O534" s="5">
        <v>0</v>
      </c>
      <c r="P534" s="8">
        <v>977.22</v>
      </c>
      <c r="Q534" s="5" t="s">
        <v>22</v>
      </c>
      <c r="R534">
        <f t="shared" si="26"/>
        <v>3</v>
      </c>
    </row>
    <row r="535" spans="1:18" ht="15.5" x14ac:dyDescent="0.35">
      <c r="A535" s="5">
        <v>421</v>
      </c>
      <c r="B535" s="5">
        <f t="shared" si="25"/>
        <v>2015</v>
      </c>
      <c r="C535" s="5">
        <f t="shared" si="24"/>
        <v>10</v>
      </c>
      <c r="D535" s="5" t="s">
        <v>386</v>
      </c>
      <c r="E535" s="6">
        <v>42308</v>
      </c>
      <c r="F535" s="6">
        <v>42312</v>
      </c>
      <c r="G535" s="5" t="s">
        <v>47</v>
      </c>
      <c r="H535" s="5" t="s">
        <v>34</v>
      </c>
      <c r="I535" s="5" t="s">
        <v>243</v>
      </c>
      <c r="J535" s="5" t="s">
        <v>62</v>
      </c>
      <c r="K535" s="5" t="s">
        <v>28</v>
      </c>
      <c r="L535" s="5" t="s">
        <v>49</v>
      </c>
      <c r="M535" s="7">
        <v>4306.32</v>
      </c>
      <c r="N535" s="5">
        <v>8</v>
      </c>
      <c r="O535" s="5">
        <v>0</v>
      </c>
      <c r="P535" s="8">
        <v>1722.48</v>
      </c>
      <c r="Q535" s="5" t="s">
        <v>32</v>
      </c>
      <c r="R535">
        <f t="shared" si="26"/>
        <v>4</v>
      </c>
    </row>
    <row r="536" spans="1:18" ht="15.5" x14ac:dyDescent="0.35">
      <c r="A536" s="5">
        <v>82</v>
      </c>
      <c r="B536" s="5">
        <f t="shared" si="25"/>
        <v>2015</v>
      </c>
      <c r="C536" s="5">
        <f t="shared" si="24"/>
        <v>10</v>
      </c>
      <c r="D536" s="5" t="s">
        <v>96</v>
      </c>
      <c r="E536" s="6">
        <v>42305</v>
      </c>
      <c r="F536" s="6">
        <v>42307</v>
      </c>
      <c r="G536" s="5" t="s">
        <v>24</v>
      </c>
      <c r="H536" s="5" t="s">
        <v>25</v>
      </c>
      <c r="I536" s="5" t="s">
        <v>143</v>
      </c>
      <c r="J536" s="5" t="s">
        <v>144</v>
      </c>
      <c r="K536" s="5" t="s">
        <v>42</v>
      </c>
      <c r="L536" s="5" t="s">
        <v>21</v>
      </c>
      <c r="M536" s="7">
        <v>5301.2400000000007</v>
      </c>
      <c r="N536" s="5">
        <v>14</v>
      </c>
      <c r="O536" s="5">
        <v>0</v>
      </c>
      <c r="P536" s="8">
        <v>2597.2800000000002</v>
      </c>
      <c r="Q536" s="5" t="s">
        <v>32</v>
      </c>
      <c r="R536">
        <f t="shared" si="26"/>
        <v>2</v>
      </c>
    </row>
    <row r="537" spans="1:18" ht="15.5" x14ac:dyDescent="0.35">
      <c r="A537" s="5">
        <v>402</v>
      </c>
      <c r="B537" s="5">
        <f t="shared" si="25"/>
        <v>2015</v>
      </c>
      <c r="C537" s="5">
        <f t="shared" si="24"/>
        <v>10</v>
      </c>
      <c r="D537" s="5" t="s">
        <v>373</v>
      </c>
      <c r="E537" s="6">
        <v>42304</v>
      </c>
      <c r="F537" s="6">
        <v>42308</v>
      </c>
      <c r="G537" s="5" t="s">
        <v>24</v>
      </c>
      <c r="H537" s="5" t="s">
        <v>25</v>
      </c>
      <c r="I537" s="5" t="s">
        <v>102</v>
      </c>
      <c r="J537" s="5" t="s">
        <v>103</v>
      </c>
      <c r="K537" s="5" t="s">
        <v>28</v>
      </c>
      <c r="L537" s="5" t="s">
        <v>29</v>
      </c>
      <c r="M537" s="7">
        <v>2189.0897999999997</v>
      </c>
      <c r="N537" s="5">
        <v>6</v>
      </c>
      <c r="O537" s="5">
        <v>7.0000000000000007E-2</v>
      </c>
      <c r="P537" s="8">
        <v>541.36979999999994</v>
      </c>
      <c r="Q537" s="5" t="s">
        <v>22</v>
      </c>
      <c r="R537">
        <f t="shared" si="26"/>
        <v>4</v>
      </c>
    </row>
    <row r="538" spans="1:18" ht="15.5" x14ac:dyDescent="0.35">
      <c r="A538" s="5">
        <v>520</v>
      </c>
      <c r="B538" s="5">
        <f t="shared" si="25"/>
        <v>2015</v>
      </c>
      <c r="C538" s="5">
        <f t="shared" si="24"/>
        <v>10</v>
      </c>
      <c r="D538" s="5" t="s">
        <v>288</v>
      </c>
      <c r="E538" s="6">
        <v>42302</v>
      </c>
      <c r="F538" s="6">
        <v>42302</v>
      </c>
      <c r="G538" s="5" t="s">
        <v>39</v>
      </c>
      <c r="H538" s="5" t="s">
        <v>25</v>
      </c>
      <c r="I538" s="5" t="s">
        <v>81</v>
      </c>
      <c r="J538" s="5" t="s">
        <v>82</v>
      </c>
      <c r="K538" s="5" t="s">
        <v>59</v>
      </c>
      <c r="L538" s="5" t="s">
        <v>29</v>
      </c>
      <c r="M538" s="7">
        <v>726.72</v>
      </c>
      <c r="N538" s="5">
        <v>3</v>
      </c>
      <c r="O538" s="5">
        <v>0.2</v>
      </c>
      <c r="P538" s="8">
        <v>-18.180000000000017</v>
      </c>
      <c r="Q538" s="5" t="s">
        <v>30</v>
      </c>
      <c r="R538">
        <f t="shared" si="26"/>
        <v>0</v>
      </c>
    </row>
    <row r="539" spans="1:18" ht="15.5" x14ac:dyDescent="0.35">
      <c r="A539" s="5">
        <v>194</v>
      </c>
      <c r="B539" s="5">
        <f t="shared" si="25"/>
        <v>2015</v>
      </c>
      <c r="C539" s="5">
        <f t="shared" si="24"/>
        <v>10</v>
      </c>
      <c r="D539" s="5" t="s">
        <v>225</v>
      </c>
      <c r="E539" s="6">
        <v>42301</v>
      </c>
      <c r="F539" s="6">
        <v>42302</v>
      </c>
      <c r="G539" s="5" t="s">
        <v>16</v>
      </c>
      <c r="H539" s="5" t="s">
        <v>25</v>
      </c>
      <c r="I539" s="5" t="s">
        <v>18</v>
      </c>
      <c r="J539" s="5" t="s">
        <v>89</v>
      </c>
      <c r="K539" s="5" t="s">
        <v>20</v>
      </c>
      <c r="L539" s="5" t="s">
        <v>29</v>
      </c>
      <c r="M539" s="7">
        <v>637.89599999999996</v>
      </c>
      <c r="N539" s="5">
        <v>3</v>
      </c>
      <c r="O539" s="5">
        <v>0.3</v>
      </c>
      <c r="P539" s="8">
        <v>-127.57919999999996</v>
      </c>
      <c r="Q539" s="5" t="s">
        <v>30</v>
      </c>
      <c r="R539">
        <f t="shared" si="26"/>
        <v>1</v>
      </c>
    </row>
    <row r="540" spans="1:18" ht="15.5" x14ac:dyDescent="0.35">
      <c r="A540" s="5">
        <v>196</v>
      </c>
      <c r="B540" s="5">
        <f t="shared" si="25"/>
        <v>2015</v>
      </c>
      <c r="C540" s="5">
        <f t="shared" si="24"/>
        <v>10</v>
      </c>
      <c r="D540" s="5" t="s">
        <v>225</v>
      </c>
      <c r="E540" s="6">
        <v>42301</v>
      </c>
      <c r="F540" s="6">
        <v>42302</v>
      </c>
      <c r="G540" s="5" t="s">
        <v>16</v>
      </c>
      <c r="H540" s="5" t="s">
        <v>25</v>
      </c>
      <c r="I540" s="5" t="s">
        <v>18</v>
      </c>
      <c r="J540" s="5" t="s">
        <v>89</v>
      </c>
      <c r="K540" s="5" t="s">
        <v>20</v>
      </c>
      <c r="L540" s="5" t="s">
        <v>29</v>
      </c>
      <c r="M540" s="7">
        <v>210.68</v>
      </c>
      <c r="N540" s="5">
        <v>2</v>
      </c>
      <c r="O540" s="5">
        <v>0</v>
      </c>
      <c r="P540" s="8">
        <v>50.563199999999995</v>
      </c>
      <c r="Q540" s="5" t="s">
        <v>30</v>
      </c>
      <c r="R540">
        <f t="shared" si="26"/>
        <v>1</v>
      </c>
    </row>
    <row r="541" spans="1:18" ht="15.5" x14ac:dyDescent="0.35">
      <c r="A541" s="5">
        <v>198</v>
      </c>
      <c r="B541" s="5">
        <f t="shared" si="25"/>
        <v>2015</v>
      </c>
      <c r="C541" s="5">
        <f t="shared" si="24"/>
        <v>10</v>
      </c>
      <c r="D541" s="5" t="s">
        <v>225</v>
      </c>
      <c r="E541" s="6">
        <v>42301</v>
      </c>
      <c r="F541" s="6">
        <v>42302</v>
      </c>
      <c r="G541" s="5" t="s">
        <v>16</v>
      </c>
      <c r="H541" s="5" t="s">
        <v>25</v>
      </c>
      <c r="I541" s="5" t="s">
        <v>18</v>
      </c>
      <c r="J541" s="5" t="s">
        <v>89</v>
      </c>
      <c r="K541" s="5" t="s">
        <v>20</v>
      </c>
      <c r="L541" s="5" t="s">
        <v>29</v>
      </c>
      <c r="M541" s="7">
        <v>240.744</v>
      </c>
      <c r="N541" s="5">
        <v>4</v>
      </c>
      <c r="O541" s="5">
        <v>0.3</v>
      </c>
      <c r="P541" s="8">
        <v>-13.756799999999984</v>
      </c>
      <c r="Q541" s="5" t="s">
        <v>30</v>
      </c>
      <c r="R541">
        <f t="shared" si="26"/>
        <v>1</v>
      </c>
    </row>
    <row r="542" spans="1:18" ht="15.5" x14ac:dyDescent="0.35">
      <c r="A542" s="5">
        <v>222</v>
      </c>
      <c r="B542" s="5">
        <f t="shared" si="25"/>
        <v>2015</v>
      </c>
      <c r="C542" s="5">
        <f t="shared" si="24"/>
        <v>10</v>
      </c>
      <c r="D542" s="5" t="s">
        <v>225</v>
      </c>
      <c r="E542" s="6">
        <v>42301</v>
      </c>
      <c r="F542" s="6">
        <v>42302</v>
      </c>
      <c r="G542" s="5" t="s">
        <v>16</v>
      </c>
      <c r="H542" s="5" t="s">
        <v>25</v>
      </c>
      <c r="I542" s="5" t="s">
        <v>18</v>
      </c>
      <c r="J542" s="5" t="s">
        <v>89</v>
      </c>
      <c r="K542" s="5" t="s">
        <v>20</v>
      </c>
      <c r="L542" s="5" t="s">
        <v>29</v>
      </c>
      <c r="M542" s="7">
        <v>35</v>
      </c>
      <c r="N542" s="5">
        <v>4</v>
      </c>
      <c r="O542" s="5">
        <v>0</v>
      </c>
      <c r="P542" s="8">
        <v>14.700000000000003</v>
      </c>
      <c r="Q542" s="5" t="s">
        <v>30</v>
      </c>
      <c r="R542">
        <f t="shared" si="26"/>
        <v>1</v>
      </c>
    </row>
    <row r="543" spans="1:18" ht="15.5" x14ac:dyDescent="0.35">
      <c r="A543" s="5">
        <v>237</v>
      </c>
      <c r="B543" s="5">
        <f t="shared" si="25"/>
        <v>2015</v>
      </c>
      <c r="C543" s="5">
        <f t="shared" si="24"/>
        <v>10</v>
      </c>
      <c r="D543" s="5" t="s">
        <v>225</v>
      </c>
      <c r="E543" s="6">
        <v>42301</v>
      </c>
      <c r="F543" s="6">
        <v>42302</v>
      </c>
      <c r="G543" s="5" t="s">
        <v>16</v>
      </c>
      <c r="H543" s="5" t="s">
        <v>25</v>
      </c>
      <c r="I543" s="5" t="s">
        <v>18</v>
      </c>
      <c r="J543" s="5" t="s">
        <v>89</v>
      </c>
      <c r="K543" s="5" t="s">
        <v>20</v>
      </c>
      <c r="L543" s="5" t="s">
        <v>49</v>
      </c>
      <c r="M543" s="7">
        <v>43.44</v>
      </c>
      <c r="N543" s="5">
        <v>8</v>
      </c>
      <c r="O543" s="5">
        <v>0</v>
      </c>
      <c r="P543" s="8">
        <v>21.285599999999999</v>
      </c>
      <c r="Q543" s="5" t="s">
        <v>30</v>
      </c>
      <c r="R543">
        <f t="shared" si="26"/>
        <v>1</v>
      </c>
    </row>
    <row r="544" spans="1:18" ht="15.5" x14ac:dyDescent="0.35">
      <c r="A544" s="5">
        <v>252</v>
      </c>
      <c r="B544" s="5">
        <f t="shared" si="25"/>
        <v>2015</v>
      </c>
      <c r="C544" s="5">
        <f t="shared" si="24"/>
        <v>10</v>
      </c>
      <c r="D544" s="5" t="s">
        <v>225</v>
      </c>
      <c r="E544" s="6">
        <v>42301</v>
      </c>
      <c r="F544" s="6">
        <v>42302</v>
      </c>
      <c r="G544" s="5" t="s">
        <v>16</v>
      </c>
      <c r="H544" s="5" t="s">
        <v>25</v>
      </c>
      <c r="I544" s="5" t="s">
        <v>18</v>
      </c>
      <c r="J544" s="5" t="s">
        <v>89</v>
      </c>
      <c r="K544" s="5" t="s">
        <v>20</v>
      </c>
      <c r="L544" s="5" t="s">
        <v>49</v>
      </c>
      <c r="M544" s="7">
        <v>2.2200000000000002</v>
      </c>
      <c r="N544" s="5">
        <v>1</v>
      </c>
      <c r="O544" s="5">
        <v>0</v>
      </c>
      <c r="P544" s="8">
        <v>0.66599999999999993</v>
      </c>
      <c r="Q544" s="5" t="s">
        <v>30</v>
      </c>
      <c r="R544">
        <f t="shared" si="26"/>
        <v>1</v>
      </c>
    </row>
    <row r="545" spans="1:18" ht="15.5" x14ac:dyDescent="0.35">
      <c r="A545" s="5">
        <v>320</v>
      </c>
      <c r="B545" s="5">
        <f t="shared" si="25"/>
        <v>2015</v>
      </c>
      <c r="C545" s="5">
        <f t="shared" si="24"/>
        <v>10</v>
      </c>
      <c r="D545" s="5" t="s">
        <v>218</v>
      </c>
      <c r="E545" s="6">
        <v>42300</v>
      </c>
      <c r="F545" s="6">
        <v>42302</v>
      </c>
      <c r="G545" s="5" t="s">
        <v>16</v>
      </c>
      <c r="H545" s="5" t="s">
        <v>34</v>
      </c>
      <c r="I545" s="5" t="s">
        <v>325</v>
      </c>
      <c r="J545" s="5" t="s">
        <v>75</v>
      </c>
      <c r="K545" s="5" t="s">
        <v>37</v>
      </c>
      <c r="L545" s="5" t="s">
        <v>49</v>
      </c>
      <c r="M545" s="7">
        <v>1269.8999999999999</v>
      </c>
      <c r="N545" s="5">
        <v>6</v>
      </c>
      <c r="O545" s="5">
        <v>0</v>
      </c>
      <c r="P545" s="8">
        <v>558.72</v>
      </c>
      <c r="Q545" s="5" t="s">
        <v>22</v>
      </c>
      <c r="R545">
        <f t="shared" si="26"/>
        <v>2</v>
      </c>
    </row>
    <row r="546" spans="1:18" ht="15.5" x14ac:dyDescent="0.35">
      <c r="A546" s="5">
        <v>409</v>
      </c>
      <c r="B546" s="5">
        <f t="shared" si="25"/>
        <v>2015</v>
      </c>
      <c r="C546" s="5">
        <f t="shared" si="24"/>
        <v>10</v>
      </c>
      <c r="D546" s="5" t="s">
        <v>284</v>
      </c>
      <c r="E546" s="6">
        <v>42300</v>
      </c>
      <c r="F546" s="6">
        <v>42302</v>
      </c>
      <c r="G546" s="5" t="s">
        <v>16</v>
      </c>
      <c r="H546" s="5" t="s">
        <v>25</v>
      </c>
      <c r="I546" s="5" t="s">
        <v>91</v>
      </c>
      <c r="J546" s="5" t="s">
        <v>52</v>
      </c>
      <c r="K546" s="5" t="s">
        <v>28</v>
      </c>
      <c r="L546" s="5" t="s">
        <v>21</v>
      </c>
      <c r="M546" s="7">
        <v>959.76</v>
      </c>
      <c r="N546" s="5">
        <v>3</v>
      </c>
      <c r="O546" s="5">
        <v>0</v>
      </c>
      <c r="P546" s="8">
        <v>460.62</v>
      </c>
      <c r="Q546" s="5" t="s">
        <v>30</v>
      </c>
      <c r="R546">
        <f t="shared" si="26"/>
        <v>2</v>
      </c>
    </row>
    <row r="547" spans="1:18" ht="15.5" x14ac:dyDescent="0.35">
      <c r="A547" s="5">
        <v>226</v>
      </c>
      <c r="B547" s="5">
        <f t="shared" si="25"/>
        <v>2015</v>
      </c>
      <c r="C547" s="5">
        <f t="shared" si="24"/>
        <v>10</v>
      </c>
      <c r="D547" s="5" t="s">
        <v>251</v>
      </c>
      <c r="E547" s="6">
        <v>42294</v>
      </c>
      <c r="F547" s="6">
        <v>42298</v>
      </c>
      <c r="G547" s="5" t="s">
        <v>47</v>
      </c>
      <c r="H547" s="5" t="s">
        <v>34</v>
      </c>
      <c r="I547" s="5" t="s">
        <v>91</v>
      </c>
      <c r="J547" s="5" t="s">
        <v>52</v>
      </c>
      <c r="K547" s="5" t="s">
        <v>28</v>
      </c>
      <c r="L547" s="5" t="s">
        <v>21</v>
      </c>
      <c r="M547" s="7">
        <v>3194.55</v>
      </c>
      <c r="N547" s="5">
        <v>5</v>
      </c>
      <c r="O547" s="5">
        <v>0</v>
      </c>
      <c r="P547" s="8">
        <v>830.55</v>
      </c>
      <c r="Q547" s="5" t="s">
        <v>22</v>
      </c>
      <c r="R547">
        <f t="shared" si="26"/>
        <v>4</v>
      </c>
    </row>
    <row r="548" spans="1:18" ht="15.5" x14ac:dyDescent="0.35">
      <c r="A548" s="5">
        <v>380</v>
      </c>
      <c r="B548" s="5">
        <f t="shared" si="25"/>
        <v>2015</v>
      </c>
      <c r="C548" s="5">
        <f t="shared" si="24"/>
        <v>10</v>
      </c>
      <c r="D548" s="5" t="s">
        <v>361</v>
      </c>
      <c r="E548" s="6">
        <v>42292</v>
      </c>
      <c r="F548" s="6">
        <v>42294</v>
      </c>
      <c r="G548" s="5" t="s">
        <v>24</v>
      </c>
      <c r="H548" s="5" t="s">
        <v>17</v>
      </c>
      <c r="I548" s="5" t="s">
        <v>155</v>
      </c>
      <c r="J548" s="5" t="s">
        <v>36</v>
      </c>
      <c r="K548" s="5" t="s">
        <v>37</v>
      </c>
      <c r="L548" s="5" t="s">
        <v>49</v>
      </c>
      <c r="M548" s="7">
        <v>1026.96</v>
      </c>
      <c r="N548" s="5">
        <v>8</v>
      </c>
      <c r="O548" s="5">
        <v>0</v>
      </c>
      <c r="P548" s="8">
        <v>441.36</v>
      </c>
      <c r="Q548" s="5" t="s">
        <v>30</v>
      </c>
      <c r="R548">
        <f t="shared" si="26"/>
        <v>2</v>
      </c>
    </row>
    <row r="549" spans="1:18" ht="15.5" x14ac:dyDescent="0.35">
      <c r="A549" s="5">
        <v>757</v>
      </c>
      <c r="B549" s="5">
        <f t="shared" si="25"/>
        <v>2015</v>
      </c>
      <c r="C549" s="5">
        <f t="shared" si="24"/>
        <v>10</v>
      </c>
      <c r="D549" s="5" t="s">
        <v>361</v>
      </c>
      <c r="E549" s="6">
        <v>42292</v>
      </c>
      <c r="F549" s="6">
        <v>42294</v>
      </c>
      <c r="G549" s="5" t="s">
        <v>24</v>
      </c>
      <c r="H549" s="5" t="s">
        <v>17</v>
      </c>
      <c r="I549" s="5" t="s">
        <v>155</v>
      </c>
      <c r="J549" s="5" t="s">
        <v>36</v>
      </c>
      <c r="K549" s="5" t="s">
        <v>37</v>
      </c>
      <c r="L549" s="5" t="s">
        <v>21</v>
      </c>
      <c r="M549" s="7">
        <v>1318.65</v>
      </c>
      <c r="N549" s="5">
        <v>5</v>
      </c>
      <c r="O549" s="5">
        <v>0</v>
      </c>
      <c r="P549" s="8">
        <v>567</v>
      </c>
      <c r="Q549" s="5" t="s">
        <v>30</v>
      </c>
      <c r="R549">
        <f t="shared" si="26"/>
        <v>2</v>
      </c>
    </row>
    <row r="550" spans="1:18" ht="15.5" x14ac:dyDescent="0.35">
      <c r="A550" s="5">
        <v>594</v>
      </c>
      <c r="B550" s="5">
        <f t="shared" si="25"/>
        <v>2015</v>
      </c>
      <c r="C550" s="5">
        <f t="shared" si="24"/>
        <v>10</v>
      </c>
      <c r="D550" s="5" t="s">
        <v>486</v>
      </c>
      <c r="E550" s="6">
        <v>42290</v>
      </c>
      <c r="F550" s="6">
        <v>42295</v>
      </c>
      <c r="G550" s="5" t="s">
        <v>47</v>
      </c>
      <c r="H550" s="5" t="s">
        <v>17</v>
      </c>
      <c r="I550" s="5" t="s">
        <v>26</v>
      </c>
      <c r="J550" s="5" t="s">
        <v>27</v>
      </c>
      <c r="K550" s="5" t="s">
        <v>28</v>
      </c>
      <c r="L550" s="5" t="s">
        <v>21</v>
      </c>
      <c r="M550" s="7">
        <v>1612.8449999999998</v>
      </c>
      <c r="N550" s="5">
        <v>5</v>
      </c>
      <c r="O550" s="5">
        <v>0.1</v>
      </c>
      <c r="P550" s="8">
        <v>394.245</v>
      </c>
      <c r="Q550" s="5" t="s">
        <v>22</v>
      </c>
      <c r="R550">
        <f t="shared" si="26"/>
        <v>5</v>
      </c>
    </row>
    <row r="551" spans="1:18" ht="15.5" x14ac:dyDescent="0.35">
      <c r="A551" s="5">
        <v>456</v>
      </c>
      <c r="B551" s="5">
        <f t="shared" si="25"/>
        <v>2015</v>
      </c>
      <c r="C551" s="5">
        <f t="shared" si="24"/>
        <v>10</v>
      </c>
      <c r="D551" s="5" t="s">
        <v>410</v>
      </c>
      <c r="E551" s="6">
        <v>42289</v>
      </c>
      <c r="F551" s="6">
        <v>42292</v>
      </c>
      <c r="G551" s="5" t="s">
        <v>16</v>
      </c>
      <c r="H551" s="5" t="s">
        <v>17</v>
      </c>
      <c r="I551" s="5" t="s">
        <v>294</v>
      </c>
      <c r="J551" s="5" t="s">
        <v>94</v>
      </c>
      <c r="K551" s="5" t="s">
        <v>59</v>
      </c>
      <c r="L551" s="5" t="s">
        <v>29</v>
      </c>
      <c r="M551" s="7">
        <v>1483</v>
      </c>
      <c r="N551" s="5">
        <v>5</v>
      </c>
      <c r="O551" s="5">
        <v>0</v>
      </c>
      <c r="P551" s="8">
        <v>741.5</v>
      </c>
      <c r="Q551" s="5" t="s">
        <v>22</v>
      </c>
      <c r="R551">
        <f t="shared" si="26"/>
        <v>3</v>
      </c>
    </row>
    <row r="552" spans="1:18" ht="15.5" x14ac:dyDescent="0.35">
      <c r="A552" s="5">
        <v>312</v>
      </c>
      <c r="B552" s="5">
        <f t="shared" si="25"/>
        <v>2015</v>
      </c>
      <c r="C552" s="5">
        <f t="shared" si="24"/>
        <v>10</v>
      </c>
      <c r="D552" s="5" t="s">
        <v>318</v>
      </c>
      <c r="E552" s="6">
        <v>42288</v>
      </c>
      <c r="F552" s="6">
        <v>42290</v>
      </c>
      <c r="G552" s="5" t="s">
        <v>24</v>
      </c>
      <c r="H552" s="5" t="s">
        <v>17</v>
      </c>
      <c r="I552" s="5" t="s">
        <v>102</v>
      </c>
      <c r="J552" s="5" t="s">
        <v>103</v>
      </c>
      <c r="K552" s="5" t="s">
        <v>28</v>
      </c>
      <c r="L552" s="5" t="s">
        <v>29</v>
      </c>
      <c r="M552" s="7">
        <v>1029.2588999999998</v>
      </c>
      <c r="N552" s="5">
        <v>9</v>
      </c>
      <c r="O552" s="5">
        <v>7.0000000000000007E-2</v>
      </c>
      <c r="P552" s="8">
        <v>10.818900000000014</v>
      </c>
      <c r="Q552" s="5" t="s">
        <v>30</v>
      </c>
      <c r="R552">
        <f t="shared" si="26"/>
        <v>2</v>
      </c>
    </row>
    <row r="553" spans="1:18" ht="15.5" x14ac:dyDescent="0.35">
      <c r="A553" s="5">
        <v>517</v>
      </c>
      <c r="B553" s="5">
        <f t="shared" si="25"/>
        <v>2015</v>
      </c>
      <c r="C553" s="5">
        <f t="shared" si="24"/>
        <v>10</v>
      </c>
      <c r="D553" s="5" t="s">
        <v>450</v>
      </c>
      <c r="E553" s="6">
        <v>42288</v>
      </c>
      <c r="F553" s="6">
        <v>42291</v>
      </c>
      <c r="G553" s="5" t="s">
        <v>24</v>
      </c>
      <c r="H553" s="5" t="s">
        <v>17</v>
      </c>
      <c r="I553" s="5" t="s">
        <v>91</v>
      </c>
      <c r="J553" s="5" t="s">
        <v>52</v>
      </c>
      <c r="K553" s="5" t="s">
        <v>28</v>
      </c>
      <c r="L553" s="5" t="s">
        <v>49</v>
      </c>
      <c r="M553" s="7">
        <v>2488.56</v>
      </c>
      <c r="N553" s="5">
        <v>8</v>
      </c>
      <c r="O553" s="5">
        <v>0</v>
      </c>
      <c r="P553" s="8">
        <v>348.24</v>
      </c>
      <c r="Q553" s="5" t="s">
        <v>22</v>
      </c>
      <c r="R553">
        <f t="shared" si="26"/>
        <v>3</v>
      </c>
    </row>
    <row r="554" spans="1:18" ht="15.5" x14ac:dyDescent="0.35">
      <c r="A554" s="5">
        <v>225</v>
      </c>
      <c r="B554" s="5">
        <f t="shared" si="25"/>
        <v>2015</v>
      </c>
      <c r="C554" s="5">
        <f t="shared" si="24"/>
        <v>10</v>
      </c>
      <c r="D554" s="5" t="s">
        <v>250</v>
      </c>
      <c r="E554" s="6">
        <v>42284</v>
      </c>
      <c r="F554" s="6">
        <v>42288</v>
      </c>
      <c r="G554" s="5" t="s">
        <v>47</v>
      </c>
      <c r="H554" s="5" t="s">
        <v>34</v>
      </c>
      <c r="I554" s="5" t="s">
        <v>91</v>
      </c>
      <c r="J554" s="5" t="s">
        <v>52</v>
      </c>
      <c r="K554" s="5" t="s">
        <v>28</v>
      </c>
      <c r="L554" s="5" t="s">
        <v>21</v>
      </c>
      <c r="M554" s="7">
        <v>2582.16</v>
      </c>
      <c r="N554" s="5">
        <v>4</v>
      </c>
      <c r="O554" s="5">
        <v>0</v>
      </c>
      <c r="P554" s="8">
        <v>361.44</v>
      </c>
      <c r="Q554" s="5" t="s">
        <v>22</v>
      </c>
      <c r="R554">
        <f t="shared" si="26"/>
        <v>4</v>
      </c>
    </row>
    <row r="555" spans="1:18" ht="15.5" x14ac:dyDescent="0.35">
      <c r="A555" s="5">
        <v>576</v>
      </c>
      <c r="B555" s="5">
        <f t="shared" si="25"/>
        <v>2015</v>
      </c>
      <c r="C555" s="5">
        <f t="shared" si="24"/>
        <v>10</v>
      </c>
      <c r="D555" s="5" t="s">
        <v>477</v>
      </c>
      <c r="E555" s="6">
        <v>42284</v>
      </c>
      <c r="F555" s="6">
        <v>42285</v>
      </c>
      <c r="G555" s="5" t="s">
        <v>16</v>
      </c>
      <c r="H555" s="5" t="s">
        <v>25</v>
      </c>
      <c r="I555" s="5" t="s">
        <v>67</v>
      </c>
      <c r="J555" s="5" t="s">
        <v>68</v>
      </c>
      <c r="K555" s="5" t="s">
        <v>37</v>
      </c>
      <c r="L555" s="5" t="s">
        <v>29</v>
      </c>
      <c r="M555" s="7">
        <v>597.36</v>
      </c>
      <c r="N555" s="5">
        <v>4</v>
      </c>
      <c r="O555" s="5">
        <v>0</v>
      </c>
      <c r="P555" s="8">
        <v>226.92000000000002</v>
      </c>
      <c r="Q555" s="5" t="s">
        <v>30</v>
      </c>
      <c r="R555">
        <f t="shared" si="26"/>
        <v>1</v>
      </c>
    </row>
    <row r="556" spans="1:18" ht="15.5" x14ac:dyDescent="0.35">
      <c r="A556" s="5">
        <v>589</v>
      </c>
      <c r="B556" s="5">
        <f t="shared" si="25"/>
        <v>2015</v>
      </c>
      <c r="C556" s="5">
        <f t="shared" si="24"/>
        <v>10</v>
      </c>
      <c r="D556" s="5" t="s">
        <v>482</v>
      </c>
      <c r="E556" s="6">
        <v>42283</v>
      </c>
      <c r="F556" s="6">
        <v>42289</v>
      </c>
      <c r="G556" s="5" t="s">
        <v>47</v>
      </c>
      <c r="H556" s="5" t="s">
        <v>25</v>
      </c>
      <c r="I556" s="5" t="s">
        <v>61</v>
      </c>
      <c r="J556" s="5" t="s">
        <v>62</v>
      </c>
      <c r="K556" s="5" t="s">
        <v>28</v>
      </c>
      <c r="L556" s="5" t="s">
        <v>21</v>
      </c>
      <c r="M556" s="7">
        <v>3391.7400000000002</v>
      </c>
      <c r="N556" s="5">
        <v>9</v>
      </c>
      <c r="O556" s="5">
        <v>0</v>
      </c>
      <c r="P556" s="8">
        <v>271.08</v>
      </c>
      <c r="Q556" s="5" t="s">
        <v>32</v>
      </c>
      <c r="R556">
        <f t="shared" si="26"/>
        <v>6</v>
      </c>
    </row>
    <row r="557" spans="1:18" ht="15.5" x14ac:dyDescent="0.35">
      <c r="A557" s="5">
        <v>92</v>
      </c>
      <c r="B557" s="5">
        <f t="shared" si="25"/>
        <v>2015</v>
      </c>
      <c r="C557" s="5">
        <f t="shared" si="24"/>
        <v>10</v>
      </c>
      <c r="D557" s="5" t="s">
        <v>126</v>
      </c>
      <c r="E557" s="6">
        <v>42281</v>
      </c>
      <c r="F557" s="6">
        <v>42286</v>
      </c>
      <c r="G557" s="5" t="s">
        <v>47</v>
      </c>
      <c r="H557" s="5" t="s">
        <v>25</v>
      </c>
      <c r="I557" s="5" t="s">
        <v>18</v>
      </c>
      <c r="J557" s="5" t="s">
        <v>48</v>
      </c>
      <c r="K557" s="5" t="s">
        <v>20</v>
      </c>
      <c r="L557" s="5" t="s">
        <v>29</v>
      </c>
      <c r="M557" s="7">
        <v>171.28800000000001</v>
      </c>
      <c r="N557" s="5">
        <v>3</v>
      </c>
      <c r="O557" s="5">
        <v>0.2</v>
      </c>
      <c r="P557" s="8">
        <v>-6.423300000000026</v>
      </c>
      <c r="Q557" s="5" t="s">
        <v>32</v>
      </c>
      <c r="R557">
        <f t="shared" si="26"/>
        <v>5</v>
      </c>
    </row>
    <row r="558" spans="1:18" ht="15.5" x14ac:dyDescent="0.35">
      <c r="A558" s="5">
        <v>738</v>
      </c>
      <c r="B558" s="5">
        <f t="shared" si="25"/>
        <v>2015</v>
      </c>
      <c r="C558" s="5">
        <f t="shared" si="24"/>
        <v>10</v>
      </c>
      <c r="D558" s="5" t="s">
        <v>552</v>
      </c>
      <c r="E558" s="6">
        <v>42280</v>
      </c>
      <c r="F558" s="6">
        <v>42284</v>
      </c>
      <c r="G558" s="5" t="s">
        <v>47</v>
      </c>
      <c r="H558" s="5" t="s">
        <v>17</v>
      </c>
      <c r="I558" s="5" t="s">
        <v>234</v>
      </c>
      <c r="J558" s="5" t="s">
        <v>235</v>
      </c>
      <c r="K558" s="5" t="s">
        <v>42</v>
      </c>
      <c r="L558" s="5" t="s">
        <v>21</v>
      </c>
      <c r="M558" s="7">
        <v>1885.3200000000002</v>
      </c>
      <c r="N558" s="5">
        <v>6</v>
      </c>
      <c r="O558" s="5">
        <v>0</v>
      </c>
      <c r="P558" s="8">
        <v>18.72</v>
      </c>
      <c r="Q558" s="5" t="s">
        <v>22</v>
      </c>
      <c r="R558">
        <f t="shared" si="26"/>
        <v>4</v>
      </c>
    </row>
    <row r="559" spans="1:18" ht="15.5" x14ac:dyDescent="0.35">
      <c r="A559" s="5">
        <v>474</v>
      </c>
      <c r="B559" s="5">
        <f t="shared" si="25"/>
        <v>2015</v>
      </c>
      <c r="C559" s="5">
        <f t="shared" si="24"/>
        <v>10</v>
      </c>
      <c r="D559" s="5" t="s">
        <v>154</v>
      </c>
      <c r="E559" s="6">
        <v>42279</v>
      </c>
      <c r="F559" s="6">
        <v>42283</v>
      </c>
      <c r="G559" s="5" t="s">
        <v>47</v>
      </c>
      <c r="H559" s="5" t="s">
        <v>17</v>
      </c>
      <c r="I559" s="5" t="s">
        <v>122</v>
      </c>
      <c r="J559" s="5" t="s">
        <v>52</v>
      </c>
      <c r="K559" s="5" t="s">
        <v>28</v>
      </c>
      <c r="L559" s="5" t="s">
        <v>21</v>
      </c>
      <c r="M559" s="7">
        <v>2575.92</v>
      </c>
      <c r="N559" s="5">
        <v>4</v>
      </c>
      <c r="O559" s="5">
        <v>0</v>
      </c>
      <c r="P559" s="8">
        <v>978.83999999999992</v>
      </c>
      <c r="Q559" s="5" t="s">
        <v>22</v>
      </c>
      <c r="R559">
        <f t="shared" si="26"/>
        <v>4</v>
      </c>
    </row>
    <row r="560" spans="1:18" ht="15.5" x14ac:dyDescent="0.35">
      <c r="A560" s="5">
        <v>476</v>
      </c>
      <c r="B560" s="5">
        <f t="shared" si="25"/>
        <v>2014</v>
      </c>
      <c r="C560" s="5">
        <f t="shared" si="24"/>
        <v>10</v>
      </c>
      <c r="D560" s="5" t="s">
        <v>425</v>
      </c>
      <c r="E560" s="6">
        <v>41943</v>
      </c>
      <c r="F560" s="6">
        <v>41947</v>
      </c>
      <c r="G560" s="5" t="s">
        <v>47</v>
      </c>
      <c r="H560" s="5" t="s">
        <v>34</v>
      </c>
      <c r="I560" s="5" t="s">
        <v>26</v>
      </c>
      <c r="J560" s="5" t="s">
        <v>27</v>
      </c>
      <c r="K560" s="5" t="s">
        <v>28</v>
      </c>
      <c r="L560" s="5" t="s">
        <v>29</v>
      </c>
      <c r="M560" s="7">
        <v>2634.5519999999997</v>
      </c>
      <c r="N560" s="5">
        <v>8</v>
      </c>
      <c r="O560" s="5">
        <v>0.1</v>
      </c>
      <c r="P560" s="8">
        <v>116.952</v>
      </c>
      <c r="Q560" s="5" t="s">
        <v>32</v>
      </c>
      <c r="R560">
        <f t="shared" si="26"/>
        <v>4</v>
      </c>
    </row>
    <row r="561" spans="1:18" ht="15.5" x14ac:dyDescent="0.35">
      <c r="A561" s="5">
        <v>411</v>
      </c>
      <c r="B561" s="5">
        <f t="shared" si="25"/>
        <v>2014</v>
      </c>
      <c r="C561" s="5">
        <f t="shared" si="24"/>
        <v>10</v>
      </c>
      <c r="D561" s="5" t="s">
        <v>380</v>
      </c>
      <c r="E561" s="6">
        <v>41942</v>
      </c>
      <c r="F561" s="6">
        <v>41948</v>
      </c>
      <c r="G561" s="5" t="s">
        <v>47</v>
      </c>
      <c r="H561" s="5" t="s">
        <v>34</v>
      </c>
      <c r="I561" s="5" t="s">
        <v>135</v>
      </c>
      <c r="J561" s="5" t="s">
        <v>82</v>
      </c>
      <c r="K561" s="5" t="s">
        <v>59</v>
      </c>
      <c r="L561" s="5" t="s">
        <v>21</v>
      </c>
      <c r="M561" s="7">
        <v>2125</v>
      </c>
      <c r="N561" s="5">
        <v>5</v>
      </c>
      <c r="O561" s="5">
        <v>0</v>
      </c>
      <c r="P561" s="8">
        <v>297.5</v>
      </c>
      <c r="Q561" s="5" t="s">
        <v>65</v>
      </c>
      <c r="R561">
        <f t="shared" si="26"/>
        <v>6</v>
      </c>
    </row>
    <row r="562" spans="1:18" ht="15.5" x14ac:dyDescent="0.35">
      <c r="A562" s="5">
        <v>417</v>
      </c>
      <c r="B562" s="5">
        <f t="shared" si="25"/>
        <v>2014</v>
      </c>
      <c r="C562" s="5">
        <f t="shared" si="24"/>
        <v>10</v>
      </c>
      <c r="D562" s="5" t="s">
        <v>159</v>
      </c>
      <c r="E562" s="6">
        <v>41942</v>
      </c>
      <c r="F562" s="6">
        <v>41947</v>
      </c>
      <c r="G562" s="5" t="s">
        <v>24</v>
      </c>
      <c r="H562" s="5" t="s">
        <v>25</v>
      </c>
      <c r="I562" s="5" t="s">
        <v>234</v>
      </c>
      <c r="J562" s="5" t="s">
        <v>235</v>
      </c>
      <c r="K562" s="5" t="s">
        <v>42</v>
      </c>
      <c r="L562" s="5" t="s">
        <v>21</v>
      </c>
      <c r="M562" s="7">
        <v>1867.5000000000005</v>
      </c>
      <c r="N562" s="5">
        <v>6</v>
      </c>
      <c r="O562" s="5">
        <v>0</v>
      </c>
      <c r="P562" s="8">
        <v>242.64</v>
      </c>
      <c r="Q562" s="5" t="s">
        <v>22</v>
      </c>
      <c r="R562">
        <f t="shared" si="26"/>
        <v>5</v>
      </c>
    </row>
    <row r="563" spans="1:18" ht="15.5" x14ac:dyDescent="0.35">
      <c r="A563" s="5">
        <v>89</v>
      </c>
      <c r="B563" s="5">
        <f t="shared" si="25"/>
        <v>2014</v>
      </c>
      <c r="C563" s="5">
        <f t="shared" si="24"/>
        <v>10</v>
      </c>
      <c r="D563" s="5" t="s">
        <v>148</v>
      </c>
      <c r="E563" s="6">
        <v>41940</v>
      </c>
      <c r="F563" s="6">
        <v>41943</v>
      </c>
      <c r="G563" s="5" t="s">
        <v>16</v>
      </c>
      <c r="H563" s="5" t="s">
        <v>17</v>
      </c>
      <c r="I563" s="5" t="s">
        <v>122</v>
      </c>
      <c r="J563" s="5" t="s">
        <v>52</v>
      </c>
      <c r="K563" s="5" t="s">
        <v>28</v>
      </c>
      <c r="L563" s="5" t="s">
        <v>29</v>
      </c>
      <c r="M563" s="7">
        <v>3728.4299999999994</v>
      </c>
      <c r="N563" s="5">
        <v>9</v>
      </c>
      <c r="O563" s="5">
        <v>0</v>
      </c>
      <c r="P563" s="8">
        <v>1192.8599999999999</v>
      </c>
      <c r="Q563" s="5" t="s">
        <v>32</v>
      </c>
      <c r="R563">
        <f t="shared" si="26"/>
        <v>3</v>
      </c>
    </row>
    <row r="564" spans="1:18" ht="15.5" x14ac:dyDescent="0.35">
      <c r="A564" s="5">
        <v>620</v>
      </c>
      <c r="B564" s="5">
        <f t="shared" si="25"/>
        <v>2014</v>
      </c>
      <c r="C564" s="5">
        <f t="shared" si="24"/>
        <v>10</v>
      </c>
      <c r="D564" s="5" t="s">
        <v>53</v>
      </c>
      <c r="E564" s="6">
        <v>41933</v>
      </c>
      <c r="F564" s="6">
        <v>41936</v>
      </c>
      <c r="G564" s="5" t="s">
        <v>24</v>
      </c>
      <c r="H564" s="5" t="s">
        <v>17</v>
      </c>
      <c r="I564" s="5" t="s">
        <v>61</v>
      </c>
      <c r="J564" s="5" t="s">
        <v>62</v>
      </c>
      <c r="K564" s="5" t="s">
        <v>28</v>
      </c>
      <c r="L564" s="5" t="s">
        <v>21</v>
      </c>
      <c r="M564" s="7">
        <v>910.34999999999991</v>
      </c>
      <c r="N564" s="5">
        <v>5</v>
      </c>
      <c r="O564" s="5">
        <v>0</v>
      </c>
      <c r="P564" s="8">
        <v>391.34999999999997</v>
      </c>
      <c r="Q564" s="5" t="s">
        <v>30</v>
      </c>
      <c r="R564">
        <f t="shared" si="26"/>
        <v>3</v>
      </c>
    </row>
    <row r="565" spans="1:18" ht="15.5" x14ac:dyDescent="0.35">
      <c r="A565" s="5">
        <v>3</v>
      </c>
      <c r="B565" s="5">
        <f t="shared" si="25"/>
        <v>2014</v>
      </c>
      <c r="C565" s="5">
        <f t="shared" si="24"/>
        <v>10</v>
      </c>
      <c r="D565" s="5" t="s">
        <v>31</v>
      </c>
      <c r="E565" s="6">
        <v>41929</v>
      </c>
      <c r="F565" s="6">
        <v>41930</v>
      </c>
      <c r="G565" s="5" t="s">
        <v>16</v>
      </c>
      <c r="H565" s="5" t="s">
        <v>17</v>
      </c>
      <c r="I565" s="5" t="s">
        <v>26</v>
      </c>
      <c r="J565" s="5" t="s">
        <v>27</v>
      </c>
      <c r="K565" s="5" t="s">
        <v>28</v>
      </c>
      <c r="L565" s="5" t="s">
        <v>21</v>
      </c>
      <c r="M565" s="7">
        <v>5175.1710000000012</v>
      </c>
      <c r="N565" s="5">
        <v>9</v>
      </c>
      <c r="O565" s="5">
        <v>0.1</v>
      </c>
      <c r="P565" s="8">
        <v>919.97099999999966</v>
      </c>
      <c r="Q565" s="5" t="s">
        <v>32</v>
      </c>
      <c r="R565">
        <f t="shared" si="26"/>
        <v>1</v>
      </c>
    </row>
    <row r="566" spans="1:18" ht="15.5" x14ac:dyDescent="0.35">
      <c r="A566" s="5">
        <v>614</v>
      </c>
      <c r="B566" s="5">
        <f t="shared" si="25"/>
        <v>2014</v>
      </c>
      <c r="C566" s="5">
        <f t="shared" si="24"/>
        <v>10</v>
      </c>
      <c r="D566" s="5" t="s">
        <v>500</v>
      </c>
      <c r="E566" s="6">
        <v>41929</v>
      </c>
      <c r="F566" s="6">
        <v>41931</v>
      </c>
      <c r="G566" s="5" t="s">
        <v>24</v>
      </c>
      <c r="H566" s="5" t="s">
        <v>17</v>
      </c>
      <c r="I566" s="5" t="s">
        <v>45</v>
      </c>
      <c r="J566" s="5" t="s">
        <v>27</v>
      </c>
      <c r="K566" s="5" t="s">
        <v>28</v>
      </c>
      <c r="L566" s="5" t="s">
        <v>29</v>
      </c>
      <c r="M566" s="7">
        <v>823.5</v>
      </c>
      <c r="N566" s="5">
        <v>2</v>
      </c>
      <c r="O566" s="5">
        <v>0</v>
      </c>
      <c r="P566" s="8">
        <v>172.92000000000002</v>
      </c>
      <c r="Q566" s="5" t="s">
        <v>30</v>
      </c>
      <c r="R566">
        <f t="shared" si="26"/>
        <v>2</v>
      </c>
    </row>
    <row r="567" spans="1:18" ht="15.5" x14ac:dyDescent="0.35">
      <c r="A567" s="5">
        <v>669</v>
      </c>
      <c r="B567" s="5">
        <f t="shared" si="25"/>
        <v>2014</v>
      </c>
      <c r="C567" s="5">
        <f t="shared" si="24"/>
        <v>10</v>
      </c>
      <c r="D567" s="5" t="s">
        <v>192</v>
      </c>
      <c r="E567" s="6">
        <v>41928</v>
      </c>
      <c r="F567" s="6">
        <v>41930</v>
      </c>
      <c r="G567" s="5" t="s">
        <v>16</v>
      </c>
      <c r="H567" s="5" t="s">
        <v>34</v>
      </c>
      <c r="I567" s="5" t="s">
        <v>26</v>
      </c>
      <c r="J567" s="5" t="s">
        <v>27</v>
      </c>
      <c r="K567" s="5" t="s">
        <v>28</v>
      </c>
      <c r="L567" s="5" t="s">
        <v>21</v>
      </c>
      <c r="M567" s="7">
        <v>766.87200000000007</v>
      </c>
      <c r="N567" s="5">
        <v>2</v>
      </c>
      <c r="O567" s="5">
        <v>0.4</v>
      </c>
      <c r="P567" s="8">
        <v>114.97199999999998</v>
      </c>
      <c r="Q567" s="5" t="s">
        <v>22</v>
      </c>
      <c r="R567">
        <f t="shared" si="26"/>
        <v>2</v>
      </c>
    </row>
    <row r="568" spans="1:18" ht="15.5" x14ac:dyDescent="0.35">
      <c r="A568" s="5">
        <v>777</v>
      </c>
      <c r="B568" s="5">
        <f t="shared" si="25"/>
        <v>2014</v>
      </c>
      <c r="C568" s="5">
        <f t="shared" si="24"/>
        <v>10</v>
      </c>
      <c r="D568" s="5" t="s">
        <v>165</v>
      </c>
      <c r="E568" s="6">
        <v>41928</v>
      </c>
      <c r="F568" s="6">
        <v>41930</v>
      </c>
      <c r="G568" s="5" t="s">
        <v>16</v>
      </c>
      <c r="H568" s="5" t="s">
        <v>17</v>
      </c>
      <c r="I568" s="5" t="s">
        <v>64</v>
      </c>
      <c r="J568" s="5" t="s">
        <v>36</v>
      </c>
      <c r="K568" s="5" t="s">
        <v>37</v>
      </c>
      <c r="L568" s="5" t="s">
        <v>21</v>
      </c>
      <c r="M568" s="7">
        <v>1306.4670000000003</v>
      </c>
      <c r="N568" s="5">
        <v>6</v>
      </c>
      <c r="O568" s="5">
        <v>0.15</v>
      </c>
      <c r="P568" s="8">
        <v>107.48699999999997</v>
      </c>
      <c r="Q568" s="5" t="s">
        <v>22</v>
      </c>
      <c r="R568">
        <f t="shared" si="26"/>
        <v>2</v>
      </c>
    </row>
    <row r="569" spans="1:18" ht="15.5" x14ac:dyDescent="0.35">
      <c r="A569" s="5">
        <v>522</v>
      </c>
      <c r="B569" s="5">
        <f t="shared" si="25"/>
        <v>2014</v>
      </c>
      <c r="C569" s="5">
        <f t="shared" si="24"/>
        <v>10</v>
      </c>
      <c r="D569" s="5" t="s">
        <v>451</v>
      </c>
      <c r="E569" s="6">
        <v>41926</v>
      </c>
      <c r="F569" s="6">
        <v>41927</v>
      </c>
      <c r="G569" s="5" t="s">
        <v>16</v>
      </c>
      <c r="H569" s="5" t="s">
        <v>34</v>
      </c>
      <c r="I569" s="5" t="s">
        <v>452</v>
      </c>
      <c r="J569" s="5" t="s">
        <v>72</v>
      </c>
      <c r="K569" s="5" t="s">
        <v>42</v>
      </c>
      <c r="L569" s="5" t="s">
        <v>21</v>
      </c>
      <c r="M569" s="7">
        <v>1519.9200000000003</v>
      </c>
      <c r="N569" s="5">
        <v>6</v>
      </c>
      <c r="O569" s="5">
        <v>0</v>
      </c>
      <c r="P569" s="8">
        <v>653.4</v>
      </c>
      <c r="Q569" s="5" t="s">
        <v>30</v>
      </c>
      <c r="R569">
        <f t="shared" si="26"/>
        <v>1</v>
      </c>
    </row>
    <row r="570" spans="1:18" ht="15.5" x14ac:dyDescent="0.35">
      <c r="A570" s="5">
        <v>179</v>
      </c>
      <c r="B570" s="5">
        <f t="shared" si="25"/>
        <v>2014</v>
      </c>
      <c r="C570" s="5">
        <f t="shared" si="24"/>
        <v>10</v>
      </c>
      <c r="D570" s="5" t="s">
        <v>213</v>
      </c>
      <c r="E570" s="6">
        <v>41924</v>
      </c>
      <c r="F570" s="6">
        <v>41924</v>
      </c>
      <c r="G570" s="5" t="s">
        <v>39</v>
      </c>
      <c r="H570" s="5" t="s">
        <v>17</v>
      </c>
      <c r="I570" s="5" t="s">
        <v>128</v>
      </c>
      <c r="J570" s="5" t="s">
        <v>68</v>
      </c>
      <c r="K570" s="5" t="s">
        <v>37</v>
      </c>
      <c r="L570" s="5" t="s">
        <v>21</v>
      </c>
      <c r="M570" s="7">
        <v>1549.98</v>
      </c>
      <c r="N570" s="5">
        <v>6</v>
      </c>
      <c r="O570" s="5">
        <v>0</v>
      </c>
      <c r="P570" s="8">
        <v>139.32</v>
      </c>
      <c r="Q570" s="5" t="s">
        <v>30</v>
      </c>
      <c r="R570">
        <f t="shared" si="26"/>
        <v>0</v>
      </c>
    </row>
    <row r="571" spans="1:18" ht="15.5" x14ac:dyDescent="0.35">
      <c r="A571" s="5">
        <v>668</v>
      </c>
      <c r="B571" s="5">
        <f t="shared" si="25"/>
        <v>2014</v>
      </c>
      <c r="C571" s="5">
        <f t="shared" si="24"/>
        <v>10</v>
      </c>
      <c r="D571" s="5" t="s">
        <v>505</v>
      </c>
      <c r="E571" s="6">
        <v>41921</v>
      </c>
      <c r="F571" s="6">
        <v>41926</v>
      </c>
      <c r="G571" s="5" t="s">
        <v>47</v>
      </c>
      <c r="H571" s="5" t="s">
        <v>25</v>
      </c>
      <c r="I571" s="5" t="s">
        <v>81</v>
      </c>
      <c r="J571" s="5" t="s">
        <v>82</v>
      </c>
      <c r="K571" s="5" t="s">
        <v>59</v>
      </c>
      <c r="L571" s="5" t="s">
        <v>21</v>
      </c>
      <c r="M571" s="7">
        <v>3045.8399999999997</v>
      </c>
      <c r="N571" s="5">
        <v>7</v>
      </c>
      <c r="O571" s="5">
        <v>0</v>
      </c>
      <c r="P571" s="8">
        <v>1035.5800000000002</v>
      </c>
      <c r="Q571" s="5" t="s">
        <v>22</v>
      </c>
      <c r="R571">
        <f t="shared" si="26"/>
        <v>5</v>
      </c>
    </row>
    <row r="572" spans="1:18" ht="15.5" x14ac:dyDescent="0.35">
      <c r="A572" s="5">
        <v>161</v>
      </c>
      <c r="B572" s="5">
        <f t="shared" si="25"/>
        <v>2014</v>
      </c>
      <c r="C572" s="5">
        <f t="shared" si="24"/>
        <v>10</v>
      </c>
      <c r="D572" s="5" t="s">
        <v>199</v>
      </c>
      <c r="E572" s="6">
        <v>41914</v>
      </c>
      <c r="F572" s="6">
        <v>41916</v>
      </c>
      <c r="G572" s="5" t="s">
        <v>16</v>
      </c>
      <c r="H572" s="5" t="s">
        <v>17</v>
      </c>
      <c r="I572" s="5" t="s">
        <v>61</v>
      </c>
      <c r="J572" s="5" t="s">
        <v>62</v>
      </c>
      <c r="K572" s="5" t="s">
        <v>28</v>
      </c>
      <c r="L572" s="5" t="s">
        <v>49</v>
      </c>
      <c r="M572" s="7">
        <v>3000.7799999999997</v>
      </c>
      <c r="N572" s="5">
        <v>6</v>
      </c>
      <c r="O572" s="5">
        <v>0</v>
      </c>
      <c r="P572" s="8">
        <v>1080.18</v>
      </c>
      <c r="Q572" s="5" t="s">
        <v>22</v>
      </c>
      <c r="R572">
        <f t="shared" si="26"/>
        <v>2</v>
      </c>
    </row>
    <row r="573" spans="1:18" ht="15.5" x14ac:dyDescent="0.35">
      <c r="A573" s="5">
        <v>121</v>
      </c>
      <c r="B573" s="5">
        <f t="shared" si="25"/>
        <v>2014</v>
      </c>
      <c r="C573" s="5">
        <f t="shared" si="24"/>
        <v>10</v>
      </c>
      <c r="D573" s="5" t="s">
        <v>175</v>
      </c>
      <c r="E573" s="6">
        <v>41913</v>
      </c>
      <c r="F573" s="6">
        <v>41914</v>
      </c>
      <c r="G573" s="5" t="s">
        <v>16</v>
      </c>
      <c r="H573" s="5" t="s">
        <v>17</v>
      </c>
      <c r="I573" s="5" t="s">
        <v>26</v>
      </c>
      <c r="J573" s="5" t="s">
        <v>27</v>
      </c>
      <c r="K573" s="5" t="s">
        <v>28</v>
      </c>
      <c r="L573" s="5" t="s">
        <v>21</v>
      </c>
      <c r="M573" s="7">
        <v>1943.19</v>
      </c>
      <c r="N573" s="5">
        <v>6</v>
      </c>
      <c r="O573" s="5">
        <v>0.1</v>
      </c>
      <c r="P573" s="8">
        <v>258.93</v>
      </c>
      <c r="Q573" s="5" t="s">
        <v>22</v>
      </c>
      <c r="R573">
        <f t="shared" si="26"/>
        <v>1</v>
      </c>
    </row>
    <row r="574" spans="1:18" ht="15.5" x14ac:dyDescent="0.35">
      <c r="A574" s="5">
        <v>470</v>
      </c>
      <c r="B574" s="5">
        <f t="shared" si="25"/>
        <v>2013</v>
      </c>
      <c r="C574" s="5">
        <f t="shared" si="24"/>
        <v>10</v>
      </c>
      <c r="D574" s="5" t="s">
        <v>423</v>
      </c>
      <c r="E574" s="6">
        <v>41577</v>
      </c>
      <c r="F574" s="6">
        <v>41581</v>
      </c>
      <c r="G574" s="5" t="s">
        <v>47</v>
      </c>
      <c r="H574" s="5" t="s">
        <v>25</v>
      </c>
      <c r="I574" s="5" t="s">
        <v>102</v>
      </c>
      <c r="J574" s="5" t="s">
        <v>103</v>
      </c>
      <c r="K574" s="5" t="s">
        <v>28</v>
      </c>
      <c r="L574" s="5" t="s">
        <v>21</v>
      </c>
      <c r="M574" s="7">
        <v>2991.1031999999996</v>
      </c>
      <c r="N574" s="5">
        <v>9</v>
      </c>
      <c r="O574" s="5">
        <v>7.0000000000000007E-2</v>
      </c>
      <c r="P574" s="8">
        <v>-128.74680000000001</v>
      </c>
      <c r="Q574" s="5" t="s">
        <v>32</v>
      </c>
      <c r="R574">
        <f t="shared" si="26"/>
        <v>4</v>
      </c>
    </row>
    <row r="575" spans="1:18" ht="15.5" x14ac:dyDescent="0.35">
      <c r="A575" s="5">
        <v>147</v>
      </c>
      <c r="B575" s="5">
        <f t="shared" si="25"/>
        <v>2013</v>
      </c>
      <c r="C575" s="5">
        <f t="shared" si="24"/>
        <v>10</v>
      </c>
      <c r="D575" s="5" t="s">
        <v>191</v>
      </c>
      <c r="E575" s="6">
        <v>41572</v>
      </c>
      <c r="F575" s="6">
        <v>41575</v>
      </c>
      <c r="G575" s="5" t="s">
        <v>16</v>
      </c>
      <c r="H575" s="5" t="s">
        <v>17</v>
      </c>
      <c r="I575" s="5" t="s">
        <v>61</v>
      </c>
      <c r="J575" s="5" t="s">
        <v>62</v>
      </c>
      <c r="K575" s="5" t="s">
        <v>28</v>
      </c>
      <c r="L575" s="5" t="s">
        <v>21</v>
      </c>
      <c r="M575" s="7">
        <v>1583.7</v>
      </c>
      <c r="N575" s="5">
        <v>5</v>
      </c>
      <c r="O575" s="5">
        <v>0</v>
      </c>
      <c r="P575" s="8">
        <v>174.14999999999998</v>
      </c>
      <c r="Q575" s="5" t="s">
        <v>30</v>
      </c>
      <c r="R575">
        <f t="shared" si="26"/>
        <v>3</v>
      </c>
    </row>
    <row r="576" spans="1:18" ht="15.5" x14ac:dyDescent="0.35">
      <c r="A576" s="5">
        <v>503</v>
      </c>
      <c r="B576" s="5">
        <f t="shared" si="25"/>
        <v>2013</v>
      </c>
      <c r="C576" s="5">
        <f t="shared" si="24"/>
        <v>10</v>
      </c>
      <c r="D576" s="5" t="s">
        <v>213</v>
      </c>
      <c r="E576" s="6">
        <v>41564</v>
      </c>
      <c r="F576" s="6">
        <v>41568</v>
      </c>
      <c r="G576" s="5" t="s">
        <v>47</v>
      </c>
      <c r="H576" s="5" t="s">
        <v>17</v>
      </c>
      <c r="I576" s="5" t="s">
        <v>294</v>
      </c>
      <c r="J576" s="5" t="s">
        <v>94</v>
      </c>
      <c r="K576" s="5" t="s">
        <v>59</v>
      </c>
      <c r="L576" s="5" t="s">
        <v>29</v>
      </c>
      <c r="M576" s="7">
        <v>2818.0799999999995</v>
      </c>
      <c r="N576" s="5">
        <v>9</v>
      </c>
      <c r="O576" s="5">
        <v>0</v>
      </c>
      <c r="P576" s="8">
        <v>225.35999999999999</v>
      </c>
      <c r="Q576" s="5" t="s">
        <v>22</v>
      </c>
      <c r="R576">
        <f t="shared" si="26"/>
        <v>4</v>
      </c>
    </row>
    <row r="577" spans="1:18" ht="15.5" x14ac:dyDescent="0.35">
      <c r="A577" s="5">
        <v>424</v>
      </c>
      <c r="B577" s="5">
        <f t="shared" si="25"/>
        <v>2013</v>
      </c>
      <c r="C577" s="5">
        <f t="shared" si="24"/>
        <v>10</v>
      </c>
      <c r="D577" s="5" t="s">
        <v>388</v>
      </c>
      <c r="E577" s="6">
        <v>41560</v>
      </c>
      <c r="F577" s="6">
        <v>41564</v>
      </c>
      <c r="G577" s="5" t="s">
        <v>47</v>
      </c>
      <c r="H577" s="5" t="s">
        <v>17</v>
      </c>
      <c r="I577" s="5" t="s">
        <v>35</v>
      </c>
      <c r="J577" s="5" t="s">
        <v>36</v>
      </c>
      <c r="K577" s="5" t="s">
        <v>37</v>
      </c>
      <c r="L577" s="5" t="s">
        <v>21</v>
      </c>
      <c r="M577" s="7">
        <v>2544.2400000000002</v>
      </c>
      <c r="N577" s="5">
        <v>4</v>
      </c>
      <c r="O577" s="5">
        <v>0</v>
      </c>
      <c r="P577" s="8">
        <v>1093.92</v>
      </c>
      <c r="Q577" s="5" t="s">
        <v>22</v>
      </c>
      <c r="R577">
        <f t="shared" si="26"/>
        <v>4</v>
      </c>
    </row>
    <row r="578" spans="1:18" ht="15.5" x14ac:dyDescent="0.35">
      <c r="A578" s="5">
        <v>425</v>
      </c>
      <c r="B578" s="5">
        <f t="shared" si="25"/>
        <v>2013</v>
      </c>
      <c r="C578" s="5">
        <f t="shared" ref="C578:C641" si="27">MONTH(E578)</f>
        <v>10</v>
      </c>
      <c r="D578" s="5" t="s">
        <v>201</v>
      </c>
      <c r="E578" s="6">
        <v>41560</v>
      </c>
      <c r="F578" s="6">
        <v>41563</v>
      </c>
      <c r="G578" s="5" t="s">
        <v>24</v>
      </c>
      <c r="H578" s="5" t="s">
        <v>17</v>
      </c>
      <c r="I578" s="5" t="s">
        <v>45</v>
      </c>
      <c r="J578" s="5" t="s">
        <v>27</v>
      </c>
      <c r="K578" s="5" t="s">
        <v>28</v>
      </c>
      <c r="L578" s="5" t="s">
        <v>29</v>
      </c>
      <c r="M578" s="7">
        <v>1136.6639999999998</v>
      </c>
      <c r="N578" s="5">
        <v>4</v>
      </c>
      <c r="O578" s="5">
        <v>0.4</v>
      </c>
      <c r="P578" s="8">
        <v>-189.4559999999999</v>
      </c>
      <c r="Q578" s="5" t="s">
        <v>30</v>
      </c>
      <c r="R578">
        <f t="shared" si="26"/>
        <v>3</v>
      </c>
    </row>
    <row r="579" spans="1:18" ht="15.5" x14ac:dyDescent="0.35">
      <c r="A579" s="5">
        <v>427</v>
      </c>
      <c r="B579" s="5">
        <f t="shared" ref="B579:B642" si="28">YEAR(E579)</f>
        <v>2013</v>
      </c>
      <c r="C579" s="5">
        <f t="shared" si="27"/>
        <v>10</v>
      </c>
      <c r="D579" s="5" t="s">
        <v>390</v>
      </c>
      <c r="E579" s="6">
        <v>41559</v>
      </c>
      <c r="F579" s="6">
        <v>41563</v>
      </c>
      <c r="G579" s="5" t="s">
        <v>24</v>
      </c>
      <c r="H579" s="5" t="s">
        <v>17</v>
      </c>
      <c r="I579" s="5" t="s">
        <v>97</v>
      </c>
      <c r="J579" s="5" t="s">
        <v>98</v>
      </c>
      <c r="K579" s="5" t="s">
        <v>42</v>
      </c>
      <c r="L579" s="5" t="s">
        <v>21</v>
      </c>
      <c r="M579" s="7">
        <v>3908.88</v>
      </c>
      <c r="N579" s="5">
        <v>6</v>
      </c>
      <c r="O579" s="5">
        <v>0</v>
      </c>
      <c r="P579" s="8">
        <v>1563.48</v>
      </c>
      <c r="Q579" s="5" t="s">
        <v>32</v>
      </c>
      <c r="R579">
        <f t="shared" ref="R579:R642" si="29">F579-E579</f>
        <v>4</v>
      </c>
    </row>
    <row r="580" spans="1:18" ht="15.5" x14ac:dyDescent="0.35">
      <c r="A580" s="5">
        <v>104</v>
      </c>
      <c r="B580" s="5">
        <f t="shared" si="28"/>
        <v>2013</v>
      </c>
      <c r="C580" s="5">
        <f t="shared" si="27"/>
        <v>10</v>
      </c>
      <c r="D580" s="5" t="s">
        <v>161</v>
      </c>
      <c r="E580" s="6">
        <v>41558</v>
      </c>
      <c r="F580" s="6">
        <v>41561</v>
      </c>
      <c r="G580" s="5" t="s">
        <v>16</v>
      </c>
      <c r="H580" s="5" t="s">
        <v>25</v>
      </c>
      <c r="I580" s="5" t="s">
        <v>81</v>
      </c>
      <c r="J580" s="5" t="s">
        <v>82</v>
      </c>
      <c r="K580" s="5" t="s">
        <v>59</v>
      </c>
      <c r="L580" s="5" t="s">
        <v>21</v>
      </c>
      <c r="M580" s="7">
        <v>2556.0000000000009</v>
      </c>
      <c r="N580" s="5">
        <v>6</v>
      </c>
      <c r="O580" s="5">
        <v>0</v>
      </c>
      <c r="P580" s="8">
        <v>178.92</v>
      </c>
      <c r="Q580" s="5" t="s">
        <v>32</v>
      </c>
      <c r="R580">
        <f t="shared" si="29"/>
        <v>3</v>
      </c>
    </row>
    <row r="581" spans="1:18" ht="15.5" x14ac:dyDescent="0.35">
      <c r="A581" s="5">
        <v>534</v>
      </c>
      <c r="B581" s="5">
        <f t="shared" si="28"/>
        <v>2013</v>
      </c>
      <c r="C581" s="5">
        <f t="shared" si="27"/>
        <v>10</v>
      </c>
      <c r="D581" s="5" t="s">
        <v>161</v>
      </c>
      <c r="E581" s="6">
        <v>41558</v>
      </c>
      <c r="F581" s="6">
        <v>41561</v>
      </c>
      <c r="G581" s="5" t="s">
        <v>16</v>
      </c>
      <c r="H581" s="5" t="s">
        <v>25</v>
      </c>
      <c r="I581" s="5" t="s">
        <v>81</v>
      </c>
      <c r="J581" s="5" t="s">
        <v>82</v>
      </c>
      <c r="K581" s="5" t="s">
        <v>59</v>
      </c>
      <c r="L581" s="5" t="s">
        <v>21</v>
      </c>
      <c r="M581" s="7">
        <v>2968.9799999999996</v>
      </c>
      <c r="N581" s="5">
        <v>7</v>
      </c>
      <c r="O581" s="5">
        <v>0</v>
      </c>
      <c r="P581" s="8">
        <v>89.039999999999992</v>
      </c>
      <c r="Q581" s="5" t="s">
        <v>32</v>
      </c>
      <c r="R581">
        <f t="shared" si="29"/>
        <v>3</v>
      </c>
    </row>
    <row r="582" spans="1:18" ht="15.5" x14ac:dyDescent="0.35">
      <c r="A582" s="5">
        <v>173</v>
      </c>
      <c r="B582" s="5">
        <f t="shared" si="28"/>
        <v>2013</v>
      </c>
      <c r="C582" s="5">
        <f t="shared" si="27"/>
        <v>10</v>
      </c>
      <c r="D582" s="5" t="s">
        <v>208</v>
      </c>
      <c r="E582" s="6">
        <v>41557</v>
      </c>
      <c r="F582" s="6">
        <v>41558</v>
      </c>
      <c r="G582" s="5" t="s">
        <v>16</v>
      </c>
      <c r="H582" s="5" t="s">
        <v>17</v>
      </c>
      <c r="I582" s="5" t="s">
        <v>102</v>
      </c>
      <c r="J582" s="5" t="s">
        <v>103</v>
      </c>
      <c r="K582" s="5" t="s">
        <v>28</v>
      </c>
      <c r="L582" s="5" t="s">
        <v>21</v>
      </c>
      <c r="M582" s="7">
        <v>2645.3760000000002</v>
      </c>
      <c r="N582" s="5">
        <v>5</v>
      </c>
      <c r="O582" s="5">
        <v>0.17</v>
      </c>
      <c r="P582" s="8">
        <v>-2.4000000000114596E-2</v>
      </c>
      <c r="Q582" s="5" t="s">
        <v>22</v>
      </c>
      <c r="R582">
        <f t="shared" si="29"/>
        <v>1</v>
      </c>
    </row>
    <row r="583" spans="1:18" ht="15.5" x14ac:dyDescent="0.35">
      <c r="A583" s="5">
        <v>275</v>
      </c>
      <c r="B583" s="5">
        <f t="shared" si="28"/>
        <v>2013</v>
      </c>
      <c r="C583" s="5">
        <f t="shared" si="27"/>
        <v>10</v>
      </c>
      <c r="D583" s="5" t="s">
        <v>289</v>
      </c>
      <c r="E583" s="6">
        <v>41551</v>
      </c>
      <c r="F583" s="6">
        <v>41556</v>
      </c>
      <c r="G583" s="5" t="s">
        <v>47</v>
      </c>
      <c r="H583" s="5" t="s">
        <v>17</v>
      </c>
      <c r="I583" s="5" t="s">
        <v>91</v>
      </c>
      <c r="J583" s="5" t="s">
        <v>52</v>
      </c>
      <c r="K583" s="5" t="s">
        <v>28</v>
      </c>
      <c r="L583" s="5" t="s">
        <v>29</v>
      </c>
      <c r="M583" s="7">
        <v>2756.3399999999992</v>
      </c>
      <c r="N583" s="5">
        <v>6</v>
      </c>
      <c r="O583" s="5">
        <v>0</v>
      </c>
      <c r="P583" s="8">
        <v>413.28</v>
      </c>
      <c r="Q583" s="5" t="s">
        <v>22</v>
      </c>
      <c r="R583">
        <f t="shared" si="29"/>
        <v>5</v>
      </c>
    </row>
    <row r="584" spans="1:18" ht="15.5" x14ac:dyDescent="0.35">
      <c r="A584" s="5">
        <v>277</v>
      </c>
      <c r="B584" s="5">
        <f t="shared" si="28"/>
        <v>2013</v>
      </c>
      <c r="C584" s="5">
        <f t="shared" si="27"/>
        <v>10</v>
      </c>
      <c r="D584" s="5" t="s">
        <v>291</v>
      </c>
      <c r="E584" s="6">
        <v>41549</v>
      </c>
      <c r="F584" s="6">
        <v>41549</v>
      </c>
      <c r="G584" s="5" t="s">
        <v>39</v>
      </c>
      <c r="H584" s="5" t="s">
        <v>34</v>
      </c>
      <c r="I584" s="5" t="s">
        <v>292</v>
      </c>
      <c r="J584" s="5" t="s">
        <v>103</v>
      </c>
      <c r="K584" s="5" t="s">
        <v>28</v>
      </c>
      <c r="L584" s="5" t="s">
        <v>29</v>
      </c>
      <c r="M584" s="7">
        <v>1719.8069999999998</v>
      </c>
      <c r="N584" s="5">
        <v>5</v>
      </c>
      <c r="O584" s="5">
        <v>0.27</v>
      </c>
      <c r="P584" s="8">
        <v>117.65700000000004</v>
      </c>
      <c r="Q584" s="5" t="s">
        <v>22</v>
      </c>
      <c r="R584">
        <f t="shared" si="29"/>
        <v>0</v>
      </c>
    </row>
    <row r="585" spans="1:18" ht="15.5" x14ac:dyDescent="0.35">
      <c r="A585" s="5">
        <v>80</v>
      </c>
      <c r="B585" s="5">
        <f t="shared" si="28"/>
        <v>2012</v>
      </c>
      <c r="C585" s="5">
        <f t="shared" si="27"/>
        <v>10</v>
      </c>
      <c r="D585" s="5" t="s">
        <v>141</v>
      </c>
      <c r="E585" s="6">
        <v>41209</v>
      </c>
      <c r="F585" s="6">
        <v>41209</v>
      </c>
      <c r="G585" s="5" t="s">
        <v>39</v>
      </c>
      <c r="H585" s="5" t="s">
        <v>17</v>
      </c>
      <c r="I585" s="5" t="s">
        <v>91</v>
      </c>
      <c r="J585" s="5" t="s">
        <v>52</v>
      </c>
      <c r="K585" s="5" t="s">
        <v>28</v>
      </c>
      <c r="L585" s="5" t="s">
        <v>29</v>
      </c>
      <c r="M585" s="7">
        <v>2300.9999999999995</v>
      </c>
      <c r="N585" s="5">
        <v>5</v>
      </c>
      <c r="O585" s="5">
        <v>0</v>
      </c>
      <c r="P585" s="8">
        <v>91.95</v>
      </c>
      <c r="Q585" s="5" t="s">
        <v>30</v>
      </c>
      <c r="R585">
        <f t="shared" si="29"/>
        <v>0</v>
      </c>
    </row>
    <row r="586" spans="1:18" ht="15.5" x14ac:dyDescent="0.35">
      <c r="A586" s="5">
        <v>302</v>
      </c>
      <c r="B586" s="5">
        <f t="shared" si="28"/>
        <v>2012</v>
      </c>
      <c r="C586" s="5">
        <f t="shared" si="27"/>
        <v>10</v>
      </c>
      <c r="D586" s="5" t="s">
        <v>101</v>
      </c>
      <c r="E586" s="6">
        <v>41208</v>
      </c>
      <c r="F586" s="6">
        <v>41209</v>
      </c>
      <c r="G586" s="5" t="s">
        <v>16</v>
      </c>
      <c r="H586" s="5" t="s">
        <v>17</v>
      </c>
      <c r="I586" s="5" t="s">
        <v>135</v>
      </c>
      <c r="J586" s="5" t="s">
        <v>82</v>
      </c>
      <c r="K586" s="5" t="s">
        <v>59</v>
      </c>
      <c r="L586" s="5" t="s">
        <v>21</v>
      </c>
      <c r="M586" s="7">
        <v>1278.0000000000005</v>
      </c>
      <c r="N586" s="5">
        <v>3</v>
      </c>
      <c r="O586" s="5">
        <v>0</v>
      </c>
      <c r="P586" s="8">
        <v>89.46</v>
      </c>
      <c r="Q586" s="5" t="s">
        <v>30</v>
      </c>
      <c r="R586">
        <f t="shared" si="29"/>
        <v>1</v>
      </c>
    </row>
    <row r="587" spans="1:18" ht="15.5" x14ac:dyDescent="0.35">
      <c r="A587" s="5">
        <v>558</v>
      </c>
      <c r="B587" s="5">
        <f t="shared" si="28"/>
        <v>2012</v>
      </c>
      <c r="C587" s="5">
        <f t="shared" si="27"/>
        <v>10</v>
      </c>
      <c r="D587" s="5" t="s">
        <v>467</v>
      </c>
      <c r="E587" s="6">
        <v>41208</v>
      </c>
      <c r="F587" s="6">
        <v>41210</v>
      </c>
      <c r="G587" s="5" t="s">
        <v>24</v>
      </c>
      <c r="H587" s="5" t="s">
        <v>17</v>
      </c>
      <c r="I587" s="5" t="s">
        <v>61</v>
      </c>
      <c r="J587" s="5" t="s">
        <v>62</v>
      </c>
      <c r="K587" s="5" t="s">
        <v>28</v>
      </c>
      <c r="L587" s="5" t="s">
        <v>29</v>
      </c>
      <c r="M587" s="7">
        <v>2470.5</v>
      </c>
      <c r="N587" s="5">
        <v>6</v>
      </c>
      <c r="O587" s="5">
        <v>0</v>
      </c>
      <c r="P587" s="8">
        <v>518.76</v>
      </c>
      <c r="Q587" s="5" t="s">
        <v>32</v>
      </c>
      <c r="R587">
        <f t="shared" si="29"/>
        <v>2</v>
      </c>
    </row>
    <row r="588" spans="1:18" ht="15.5" x14ac:dyDescent="0.35">
      <c r="A588" s="5">
        <v>606</v>
      </c>
      <c r="B588" s="5">
        <f t="shared" si="28"/>
        <v>2012</v>
      </c>
      <c r="C588" s="5">
        <f t="shared" si="27"/>
        <v>10</v>
      </c>
      <c r="D588" s="5" t="s">
        <v>467</v>
      </c>
      <c r="E588" s="6">
        <v>41208</v>
      </c>
      <c r="F588" s="6">
        <v>41210</v>
      </c>
      <c r="G588" s="5" t="s">
        <v>24</v>
      </c>
      <c r="H588" s="5" t="s">
        <v>17</v>
      </c>
      <c r="I588" s="5" t="s">
        <v>61</v>
      </c>
      <c r="J588" s="5" t="s">
        <v>62</v>
      </c>
      <c r="K588" s="5" t="s">
        <v>28</v>
      </c>
      <c r="L588" s="5" t="s">
        <v>21</v>
      </c>
      <c r="M588" s="7">
        <v>1693.23</v>
      </c>
      <c r="N588" s="5">
        <v>7</v>
      </c>
      <c r="O588" s="5">
        <v>0</v>
      </c>
      <c r="P588" s="8">
        <v>829.5</v>
      </c>
      <c r="Q588" s="5" t="s">
        <v>32</v>
      </c>
      <c r="R588">
        <f t="shared" si="29"/>
        <v>2</v>
      </c>
    </row>
    <row r="589" spans="1:18" ht="15.5" x14ac:dyDescent="0.35">
      <c r="A589" s="5">
        <v>51</v>
      </c>
      <c r="B589" s="5">
        <f t="shared" si="28"/>
        <v>2012</v>
      </c>
      <c r="C589" s="5">
        <f t="shared" si="27"/>
        <v>10</v>
      </c>
      <c r="D589" s="5" t="s">
        <v>88</v>
      </c>
      <c r="E589" s="6">
        <v>41206</v>
      </c>
      <c r="F589" s="6">
        <v>41209</v>
      </c>
      <c r="G589" s="5" t="s">
        <v>16</v>
      </c>
      <c r="H589" s="5" t="s">
        <v>25</v>
      </c>
      <c r="I589" s="5" t="s">
        <v>18</v>
      </c>
      <c r="J589" s="5" t="s">
        <v>48</v>
      </c>
      <c r="K589" s="5" t="s">
        <v>20</v>
      </c>
      <c r="L589" s="5" t="s">
        <v>49</v>
      </c>
      <c r="M589" s="7">
        <v>49.408000000000001</v>
      </c>
      <c r="N589" s="5">
        <v>4</v>
      </c>
      <c r="O589" s="5">
        <v>0.2</v>
      </c>
      <c r="P589" s="8">
        <v>18.527999999999999</v>
      </c>
      <c r="Q589" s="5" t="s">
        <v>22</v>
      </c>
      <c r="R589">
        <f t="shared" si="29"/>
        <v>3</v>
      </c>
    </row>
    <row r="590" spans="1:18" ht="15.5" x14ac:dyDescent="0.35">
      <c r="A590" s="5">
        <v>674</v>
      </c>
      <c r="B590" s="5">
        <f t="shared" si="28"/>
        <v>2012</v>
      </c>
      <c r="C590" s="5">
        <f t="shared" si="27"/>
        <v>10</v>
      </c>
      <c r="D590" s="5" t="s">
        <v>290</v>
      </c>
      <c r="E590" s="6">
        <v>41200</v>
      </c>
      <c r="F590" s="6">
        <v>41205</v>
      </c>
      <c r="G590" s="5" t="s">
        <v>47</v>
      </c>
      <c r="H590" s="5" t="s">
        <v>34</v>
      </c>
      <c r="I590" s="5" t="s">
        <v>61</v>
      </c>
      <c r="J590" s="5" t="s">
        <v>62</v>
      </c>
      <c r="K590" s="5" t="s">
        <v>28</v>
      </c>
      <c r="L590" s="5" t="s">
        <v>29</v>
      </c>
      <c r="M590" s="7">
        <v>2018.3309999999999</v>
      </c>
      <c r="N590" s="5">
        <v>9</v>
      </c>
      <c r="O590" s="5">
        <v>0.3</v>
      </c>
      <c r="P590" s="8">
        <v>-576.90900000000011</v>
      </c>
      <c r="Q590" s="5" t="s">
        <v>22</v>
      </c>
      <c r="R590">
        <f t="shared" si="29"/>
        <v>5</v>
      </c>
    </row>
    <row r="591" spans="1:18" ht="15.5" x14ac:dyDescent="0.35">
      <c r="A591" s="5">
        <v>784</v>
      </c>
      <c r="B591" s="5">
        <f t="shared" si="28"/>
        <v>2012</v>
      </c>
      <c r="C591" s="5">
        <f t="shared" si="27"/>
        <v>10</v>
      </c>
      <c r="D591" s="5" t="s">
        <v>565</v>
      </c>
      <c r="E591" s="6">
        <v>41199</v>
      </c>
      <c r="F591" s="6">
        <v>41202</v>
      </c>
      <c r="G591" s="5" t="s">
        <v>24</v>
      </c>
      <c r="H591" s="5" t="s">
        <v>34</v>
      </c>
      <c r="I591" s="5" t="s">
        <v>294</v>
      </c>
      <c r="J591" s="5" t="s">
        <v>94</v>
      </c>
      <c r="K591" s="5" t="s">
        <v>59</v>
      </c>
      <c r="L591" s="5" t="s">
        <v>21</v>
      </c>
      <c r="M591" s="7">
        <v>755.80536000000006</v>
      </c>
      <c r="N591" s="5">
        <v>3</v>
      </c>
      <c r="O591" s="5">
        <v>2E-3</v>
      </c>
      <c r="P591" s="8">
        <v>195.34536</v>
      </c>
      <c r="Q591" s="5" t="s">
        <v>30</v>
      </c>
      <c r="R591">
        <f t="shared" si="29"/>
        <v>3</v>
      </c>
    </row>
    <row r="592" spans="1:18" ht="15.5" x14ac:dyDescent="0.35">
      <c r="A592" s="5">
        <v>392</v>
      </c>
      <c r="B592" s="5">
        <f t="shared" si="28"/>
        <v>2012</v>
      </c>
      <c r="C592" s="5">
        <f t="shared" si="27"/>
        <v>10</v>
      </c>
      <c r="D592" s="5" t="s">
        <v>106</v>
      </c>
      <c r="E592" s="6">
        <v>41198</v>
      </c>
      <c r="F592" s="6">
        <v>41205</v>
      </c>
      <c r="G592" s="5" t="s">
        <v>47</v>
      </c>
      <c r="H592" s="5" t="s">
        <v>17</v>
      </c>
      <c r="I592" s="5" t="s">
        <v>128</v>
      </c>
      <c r="J592" s="5" t="s">
        <v>68</v>
      </c>
      <c r="K592" s="5" t="s">
        <v>37</v>
      </c>
      <c r="L592" s="5" t="s">
        <v>29</v>
      </c>
      <c r="M592" s="7">
        <v>1838.5199999999998</v>
      </c>
      <c r="N592" s="5">
        <v>5</v>
      </c>
      <c r="O592" s="5">
        <v>0.2</v>
      </c>
      <c r="P592" s="8">
        <v>160.77000000000004</v>
      </c>
      <c r="Q592" s="5" t="s">
        <v>65</v>
      </c>
      <c r="R592">
        <f t="shared" si="29"/>
        <v>7</v>
      </c>
    </row>
    <row r="593" spans="1:18" ht="15.5" x14ac:dyDescent="0.35">
      <c r="A593" s="5">
        <v>200</v>
      </c>
      <c r="B593" s="5">
        <f t="shared" si="28"/>
        <v>2012</v>
      </c>
      <c r="C593" s="5">
        <f t="shared" si="27"/>
        <v>10</v>
      </c>
      <c r="D593" s="5" t="s">
        <v>229</v>
      </c>
      <c r="E593" s="6">
        <v>41194</v>
      </c>
      <c r="F593" s="6">
        <v>41194</v>
      </c>
      <c r="G593" s="5" t="s">
        <v>39</v>
      </c>
      <c r="H593" s="5" t="s">
        <v>25</v>
      </c>
      <c r="I593" s="5" t="s">
        <v>35</v>
      </c>
      <c r="J593" s="5" t="s">
        <v>36</v>
      </c>
      <c r="K593" s="5" t="s">
        <v>37</v>
      </c>
      <c r="L593" s="5" t="s">
        <v>49</v>
      </c>
      <c r="M593" s="7">
        <v>1066.4460000000001</v>
      </c>
      <c r="N593" s="5">
        <v>6</v>
      </c>
      <c r="O593" s="5">
        <v>0.1</v>
      </c>
      <c r="P593" s="8">
        <v>-11.934000000000026</v>
      </c>
      <c r="Q593" s="5" t="s">
        <v>30</v>
      </c>
      <c r="R593">
        <f t="shared" si="29"/>
        <v>0</v>
      </c>
    </row>
    <row r="594" spans="1:18" ht="15.5" x14ac:dyDescent="0.35">
      <c r="A594" s="5">
        <v>254</v>
      </c>
      <c r="B594" s="5">
        <f t="shared" si="28"/>
        <v>2012</v>
      </c>
      <c r="C594" s="5">
        <f t="shared" si="27"/>
        <v>10</v>
      </c>
      <c r="D594" s="5" t="s">
        <v>272</v>
      </c>
      <c r="E594" s="6">
        <v>41187</v>
      </c>
      <c r="F594" s="6">
        <v>41192</v>
      </c>
      <c r="G594" s="5" t="s">
        <v>47</v>
      </c>
      <c r="H594" s="5" t="s">
        <v>25</v>
      </c>
      <c r="I594" s="5" t="s">
        <v>45</v>
      </c>
      <c r="J594" s="5" t="s">
        <v>27</v>
      </c>
      <c r="K594" s="5" t="s">
        <v>28</v>
      </c>
      <c r="L594" s="5" t="s">
        <v>29</v>
      </c>
      <c r="M594" s="7">
        <v>3694.68</v>
      </c>
      <c r="N594" s="5">
        <v>4</v>
      </c>
      <c r="O594" s="5">
        <v>0</v>
      </c>
      <c r="P594" s="8">
        <v>886.68000000000006</v>
      </c>
      <c r="Q594" s="5" t="s">
        <v>22</v>
      </c>
      <c r="R594">
        <f t="shared" si="29"/>
        <v>5</v>
      </c>
    </row>
    <row r="595" spans="1:18" ht="15.5" x14ac:dyDescent="0.35">
      <c r="A595" s="5">
        <v>581</v>
      </c>
      <c r="B595" s="5">
        <f t="shared" si="28"/>
        <v>2012</v>
      </c>
      <c r="C595" s="5">
        <f t="shared" si="27"/>
        <v>10</v>
      </c>
      <c r="D595" s="5" t="s">
        <v>480</v>
      </c>
      <c r="E595" s="6">
        <v>41187</v>
      </c>
      <c r="F595" s="6">
        <v>41191</v>
      </c>
      <c r="G595" s="5" t="s">
        <v>47</v>
      </c>
      <c r="H595" s="5" t="s">
        <v>25</v>
      </c>
      <c r="I595" s="5" t="s">
        <v>91</v>
      </c>
      <c r="J595" s="5" t="s">
        <v>52</v>
      </c>
      <c r="K595" s="5" t="s">
        <v>28</v>
      </c>
      <c r="L595" s="5" t="s">
        <v>49</v>
      </c>
      <c r="M595" s="7">
        <v>2077.3199999999997</v>
      </c>
      <c r="N595" s="5">
        <v>4</v>
      </c>
      <c r="O595" s="5">
        <v>0</v>
      </c>
      <c r="P595" s="8">
        <v>581.64</v>
      </c>
      <c r="Q595" s="5" t="s">
        <v>32</v>
      </c>
      <c r="R595">
        <f t="shared" si="29"/>
        <v>4</v>
      </c>
    </row>
    <row r="596" spans="1:18" ht="15.5" x14ac:dyDescent="0.35">
      <c r="A596" s="5">
        <v>648</v>
      </c>
      <c r="B596" s="5">
        <f t="shared" si="28"/>
        <v>2015</v>
      </c>
      <c r="C596" s="5">
        <f t="shared" si="27"/>
        <v>11</v>
      </c>
      <c r="D596" s="5" t="s">
        <v>336</v>
      </c>
      <c r="E596" s="6">
        <v>42337</v>
      </c>
      <c r="F596" s="6">
        <v>42342</v>
      </c>
      <c r="G596" s="5" t="s">
        <v>47</v>
      </c>
      <c r="H596" s="5" t="s">
        <v>34</v>
      </c>
      <c r="I596" s="5" t="s">
        <v>35</v>
      </c>
      <c r="J596" s="5" t="s">
        <v>36</v>
      </c>
      <c r="K596" s="5" t="s">
        <v>37</v>
      </c>
      <c r="L596" s="5" t="s">
        <v>21</v>
      </c>
      <c r="M596" s="7">
        <v>2478.84</v>
      </c>
      <c r="N596" s="5">
        <v>7</v>
      </c>
      <c r="O596" s="5">
        <v>0</v>
      </c>
      <c r="P596" s="8">
        <v>272.58</v>
      </c>
      <c r="Q596" s="5" t="s">
        <v>32</v>
      </c>
      <c r="R596">
        <f t="shared" si="29"/>
        <v>5</v>
      </c>
    </row>
    <row r="597" spans="1:18" ht="15.5" x14ac:dyDescent="0.35">
      <c r="A597" s="5">
        <v>458</v>
      </c>
      <c r="B597" s="5">
        <f t="shared" si="28"/>
        <v>2015</v>
      </c>
      <c r="C597" s="5">
        <f t="shared" si="27"/>
        <v>11</v>
      </c>
      <c r="D597" s="5" t="s">
        <v>412</v>
      </c>
      <c r="E597" s="6">
        <v>42336</v>
      </c>
      <c r="F597" s="6">
        <v>42341</v>
      </c>
      <c r="G597" s="5" t="s">
        <v>47</v>
      </c>
      <c r="H597" s="5" t="s">
        <v>25</v>
      </c>
      <c r="I597" s="5" t="s">
        <v>35</v>
      </c>
      <c r="J597" s="5" t="s">
        <v>36</v>
      </c>
      <c r="K597" s="5" t="s">
        <v>37</v>
      </c>
      <c r="L597" s="5" t="s">
        <v>29</v>
      </c>
      <c r="M597" s="7">
        <v>2455.6770000000001</v>
      </c>
      <c r="N597" s="5">
        <v>7</v>
      </c>
      <c r="O597" s="5">
        <v>0.1</v>
      </c>
      <c r="P597" s="8">
        <v>-191.16300000000007</v>
      </c>
      <c r="Q597" s="5" t="s">
        <v>22</v>
      </c>
      <c r="R597">
        <f t="shared" si="29"/>
        <v>5</v>
      </c>
    </row>
    <row r="598" spans="1:18" ht="15.5" x14ac:dyDescent="0.35">
      <c r="A598" s="5">
        <v>248</v>
      </c>
      <c r="B598" s="5">
        <f t="shared" si="28"/>
        <v>2015</v>
      </c>
      <c r="C598" s="5">
        <f t="shared" si="27"/>
        <v>11</v>
      </c>
      <c r="D598" s="5" t="s">
        <v>225</v>
      </c>
      <c r="E598" s="6">
        <v>42335</v>
      </c>
      <c r="F598" s="6">
        <v>42339</v>
      </c>
      <c r="G598" s="5" t="s">
        <v>47</v>
      </c>
      <c r="H598" s="5" t="s">
        <v>25</v>
      </c>
      <c r="I598" s="5" t="s">
        <v>18</v>
      </c>
      <c r="J598" s="5" t="s">
        <v>108</v>
      </c>
      <c r="K598" s="5" t="s">
        <v>20</v>
      </c>
      <c r="L598" s="5" t="s">
        <v>49</v>
      </c>
      <c r="M598" s="7">
        <v>12.84</v>
      </c>
      <c r="N598" s="5">
        <v>3</v>
      </c>
      <c r="O598" s="5">
        <v>0</v>
      </c>
      <c r="P598" s="8">
        <v>3.7235999999999989</v>
      </c>
      <c r="Q598" s="5" t="s">
        <v>32</v>
      </c>
      <c r="R598">
        <f t="shared" si="29"/>
        <v>4</v>
      </c>
    </row>
    <row r="599" spans="1:18" ht="15.5" x14ac:dyDescent="0.35">
      <c r="A599" s="5">
        <v>370</v>
      </c>
      <c r="B599" s="5">
        <f t="shared" si="28"/>
        <v>2015</v>
      </c>
      <c r="C599" s="5">
        <f t="shared" si="27"/>
        <v>11</v>
      </c>
      <c r="D599" s="5" t="s">
        <v>353</v>
      </c>
      <c r="E599" s="6">
        <v>42335</v>
      </c>
      <c r="F599" s="6">
        <v>42337</v>
      </c>
      <c r="G599" s="5" t="s">
        <v>16</v>
      </c>
      <c r="H599" s="5" t="s">
        <v>25</v>
      </c>
      <c r="I599" s="5" t="s">
        <v>64</v>
      </c>
      <c r="J599" s="5" t="s">
        <v>36</v>
      </c>
      <c r="K599" s="5" t="s">
        <v>37</v>
      </c>
      <c r="L599" s="5" t="s">
        <v>29</v>
      </c>
      <c r="M599" s="7">
        <v>676.48500000000001</v>
      </c>
      <c r="N599" s="5">
        <v>5</v>
      </c>
      <c r="O599" s="5">
        <v>0.1</v>
      </c>
      <c r="P599" s="8">
        <v>195.28500000000005</v>
      </c>
      <c r="Q599" s="5" t="s">
        <v>30</v>
      </c>
      <c r="R599">
        <f t="shared" si="29"/>
        <v>2</v>
      </c>
    </row>
    <row r="600" spans="1:18" ht="15.5" x14ac:dyDescent="0.35">
      <c r="A600" s="5">
        <v>234</v>
      </c>
      <c r="B600" s="5">
        <f t="shared" si="28"/>
        <v>2015</v>
      </c>
      <c r="C600" s="5">
        <f t="shared" si="27"/>
        <v>11</v>
      </c>
      <c r="D600" s="5" t="s">
        <v>163</v>
      </c>
      <c r="E600" s="6">
        <v>42334</v>
      </c>
      <c r="F600" s="6">
        <v>42337</v>
      </c>
      <c r="G600" s="5" t="s">
        <v>24</v>
      </c>
      <c r="H600" s="5" t="s">
        <v>34</v>
      </c>
      <c r="I600" s="5" t="s">
        <v>234</v>
      </c>
      <c r="J600" s="5" t="s">
        <v>235</v>
      </c>
      <c r="K600" s="5" t="s">
        <v>42</v>
      </c>
      <c r="L600" s="5" t="s">
        <v>49</v>
      </c>
      <c r="M600" s="7">
        <v>1237.56</v>
      </c>
      <c r="N600" s="5">
        <v>4</v>
      </c>
      <c r="O600" s="5">
        <v>0</v>
      </c>
      <c r="P600" s="8">
        <v>606.36</v>
      </c>
      <c r="Q600" s="5" t="s">
        <v>30</v>
      </c>
      <c r="R600">
        <f t="shared" si="29"/>
        <v>3</v>
      </c>
    </row>
    <row r="601" spans="1:18" ht="15.5" x14ac:dyDescent="0.35">
      <c r="A601" s="5">
        <v>317</v>
      </c>
      <c r="B601" s="5">
        <f t="shared" si="28"/>
        <v>2015</v>
      </c>
      <c r="C601" s="5">
        <f t="shared" si="27"/>
        <v>11</v>
      </c>
      <c r="D601" s="5" t="s">
        <v>323</v>
      </c>
      <c r="E601" s="6">
        <v>42334</v>
      </c>
      <c r="F601" s="6">
        <v>42341</v>
      </c>
      <c r="G601" s="5" t="s">
        <v>47</v>
      </c>
      <c r="H601" s="5" t="s">
        <v>17</v>
      </c>
      <c r="I601" s="5" t="s">
        <v>64</v>
      </c>
      <c r="J601" s="5" t="s">
        <v>36</v>
      </c>
      <c r="K601" s="5" t="s">
        <v>37</v>
      </c>
      <c r="L601" s="5" t="s">
        <v>49</v>
      </c>
      <c r="M601" s="7">
        <v>3150.8189999999995</v>
      </c>
      <c r="N601" s="5">
        <v>7</v>
      </c>
      <c r="O601" s="5">
        <v>0.1</v>
      </c>
      <c r="P601" s="8">
        <v>-35.091000000000008</v>
      </c>
      <c r="Q601" s="5" t="s">
        <v>32</v>
      </c>
      <c r="R601">
        <f t="shared" si="29"/>
        <v>7</v>
      </c>
    </row>
    <row r="602" spans="1:18" ht="15.5" x14ac:dyDescent="0.35">
      <c r="A602" s="5">
        <v>710</v>
      </c>
      <c r="B602" s="5">
        <f t="shared" si="28"/>
        <v>2015</v>
      </c>
      <c r="C602" s="5">
        <f t="shared" si="27"/>
        <v>11</v>
      </c>
      <c r="D602" s="5" t="s">
        <v>541</v>
      </c>
      <c r="E602" s="6">
        <v>42332</v>
      </c>
      <c r="F602" s="6">
        <v>42334</v>
      </c>
      <c r="G602" s="5" t="s">
        <v>16</v>
      </c>
      <c r="H602" s="5" t="s">
        <v>25</v>
      </c>
      <c r="I602" s="5" t="s">
        <v>26</v>
      </c>
      <c r="J602" s="5" t="s">
        <v>27</v>
      </c>
      <c r="K602" s="5" t="s">
        <v>28</v>
      </c>
      <c r="L602" s="5" t="s">
        <v>21</v>
      </c>
      <c r="M602" s="7">
        <v>2863.35</v>
      </c>
      <c r="N602" s="5">
        <v>5</v>
      </c>
      <c r="O602" s="5">
        <v>0.1</v>
      </c>
      <c r="P602" s="8">
        <v>858.9</v>
      </c>
      <c r="Q602" s="5" t="s">
        <v>32</v>
      </c>
      <c r="R602">
        <f t="shared" si="29"/>
        <v>2</v>
      </c>
    </row>
    <row r="603" spans="1:18" ht="15.5" x14ac:dyDescent="0.35">
      <c r="A603" s="5">
        <v>182</v>
      </c>
      <c r="B603" s="5">
        <f t="shared" si="28"/>
        <v>2015</v>
      </c>
      <c r="C603" s="5">
        <f t="shared" si="27"/>
        <v>11</v>
      </c>
      <c r="D603" s="5" t="s">
        <v>215</v>
      </c>
      <c r="E603" s="6">
        <v>42330</v>
      </c>
      <c r="F603" s="6">
        <v>42336</v>
      </c>
      <c r="G603" s="5" t="s">
        <v>47</v>
      </c>
      <c r="H603" s="5" t="s">
        <v>25</v>
      </c>
      <c r="I603" s="5" t="s">
        <v>64</v>
      </c>
      <c r="J603" s="5" t="s">
        <v>36</v>
      </c>
      <c r="K603" s="5" t="s">
        <v>37</v>
      </c>
      <c r="L603" s="5" t="s">
        <v>21</v>
      </c>
      <c r="M603" s="7">
        <v>2456.6190000000001</v>
      </c>
      <c r="N603" s="5">
        <v>11</v>
      </c>
      <c r="O603" s="5">
        <v>0.15</v>
      </c>
      <c r="P603" s="8">
        <v>664.71900000000005</v>
      </c>
      <c r="Q603" s="5" t="s">
        <v>65</v>
      </c>
      <c r="R603">
        <f t="shared" si="29"/>
        <v>6</v>
      </c>
    </row>
    <row r="604" spans="1:18" ht="15.5" x14ac:dyDescent="0.35">
      <c r="A604" s="5">
        <v>268</v>
      </c>
      <c r="B604" s="5">
        <f t="shared" si="28"/>
        <v>2015</v>
      </c>
      <c r="C604" s="5">
        <f t="shared" si="27"/>
        <v>11</v>
      </c>
      <c r="D604" s="5" t="s">
        <v>282</v>
      </c>
      <c r="E604" s="6">
        <v>42330</v>
      </c>
      <c r="F604" s="6">
        <v>42332</v>
      </c>
      <c r="G604" s="5" t="s">
        <v>16</v>
      </c>
      <c r="H604" s="5" t="s">
        <v>17</v>
      </c>
      <c r="I604" s="5" t="s">
        <v>57</v>
      </c>
      <c r="J604" s="5" t="s">
        <v>58</v>
      </c>
      <c r="K604" s="5" t="s">
        <v>59</v>
      </c>
      <c r="L604" s="5" t="s">
        <v>29</v>
      </c>
      <c r="M604" s="7">
        <v>897.48000000000013</v>
      </c>
      <c r="N604" s="5">
        <v>9</v>
      </c>
      <c r="O604" s="5">
        <v>0</v>
      </c>
      <c r="P604" s="8">
        <v>322.92</v>
      </c>
      <c r="Q604" s="5" t="s">
        <v>30</v>
      </c>
      <c r="R604">
        <f t="shared" si="29"/>
        <v>2</v>
      </c>
    </row>
    <row r="605" spans="1:18" ht="15.5" x14ac:dyDescent="0.35">
      <c r="A605" s="5">
        <v>279</v>
      </c>
      <c r="B605" s="5">
        <f t="shared" si="28"/>
        <v>2015</v>
      </c>
      <c r="C605" s="5">
        <f t="shared" si="27"/>
        <v>11</v>
      </c>
      <c r="D605" s="5" t="s">
        <v>293</v>
      </c>
      <c r="E605" s="6">
        <v>42329</v>
      </c>
      <c r="F605" s="6">
        <v>42329</v>
      </c>
      <c r="G605" s="5" t="s">
        <v>39</v>
      </c>
      <c r="H605" s="5" t="s">
        <v>17</v>
      </c>
      <c r="I605" s="5" t="s">
        <v>294</v>
      </c>
      <c r="J605" s="5" t="s">
        <v>94</v>
      </c>
      <c r="K605" s="5" t="s">
        <v>59</v>
      </c>
      <c r="L605" s="5" t="s">
        <v>21</v>
      </c>
      <c r="M605" s="7">
        <v>1053.6884</v>
      </c>
      <c r="N605" s="5">
        <v>5</v>
      </c>
      <c r="O605" s="5">
        <v>2E-3</v>
      </c>
      <c r="P605" s="8">
        <v>441.28840000000002</v>
      </c>
      <c r="Q605" s="5" t="s">
        <v>22</v>
      </c>
      <c r="R605">
        <f t="shared" si="29"/>
        <v>0</v>
      </c>
    </row>
    <row r="606" spans="1:18" ht="15.5" x14ac:dyDescent="0.35">
      <c r="A606" s="5">
        <v>780</v>
      </c>
      <c r="B606" s="5">
        <f t="shared" si="28"/>
        <v>2015</v>
      </c>
      <c r="C606" s="5">
        <f t="shared" si="27"/>
        <v>11</v>
      </c>
      <c r="D606" s="5" t="s">
        <v>170</v>
      </c>
      <c r="E606" s="6">
        <v>42329</v>
      </c>
      <c r="F606" s="6">
        <v>42330</v>
      </c>
      <c r="G606" s="5" t="s">
        <v>16</v>
      </c>
      <c r="H606" s="5" t="s">
        <v>17</v>
      </c>
      <c r="I606" s="5" t="s">
        <v>81</v>
      </c>
      <c r="J606" s="5" t="s">
        <v>82</v>
      </c>
      <c r="K606" s="5" t="s">
        <v>59</v>
      </c>
      <c r="L606" s="5" t="s">
        <v>29</v>
      </c>
      <c r="M606" s="7">
        <v>775.53599999999994</v>
      </c>
      <c r="N606" s="5">
        <v>3</v>
      </c>
      <c r="O606" s="5">
        <v>0.2</v>
      </c>
      <c r="P606" s="8">
        <v>213.21599999999989</v>
      </c>
      <c r="Q606" s="5" t="s">
        <v>22</v>
      </c>
      <c r="R606">
        <f t="shared" si="29"/>
        <v>1</v>
      </c>
    </row>
    <row r="607" spans="1:18" ht="15.5" x14ac:dyDescent="0.35">
      <c r="A607" s="5">
        <v>69</v>
      </c>
      <c r="B607" s="5">
        <f t="shared" si="28"/>
        <v>2015</v>
      </c>
      <c r="C607" s="5">
        <f t="shared" si="27"/>
        <v>11</v>
      </c>
      <c r="D607" s="5" t="s">
        <v>130</v>
      </c>
      <c r="E607" s="6">
        <v>42328</v>
      </c>
      <c r="F607" s="6">
        <v>42328</v>
      </c>
      <c r="G607" s="5" t="s">
        <v>39</v>
      </c>
      <c r="H607" s="5" t="s">
        <v>34</v>
      </c>
      <c r="I607" s="5" t="s">
        <v>81</v>
      </c>
      <c r="J607" s="5" t="s">
        <v>82</v>
      </c>
      <c r="K607" s="5" t="s">
        <v>59</v>
      </c>
      <c r="L607" s="5" t="s">
        <v>21</v>
      </c>
      <c r="M607" s="7">
        <v>1704.0000000000005</v>
      </c>
      <c r="N607" s="5">
        <v>4</v>
      </c>
      <c r="O607" s="5">
        <v>0</v>
      </c>
      <c r="P607" s="8">
        <v>119.28</v>
      </c>
      <c r="Q607" s="5" t="s">
        <v>30</v>
      </c>
      <c r="R607">
        <f t="shared" si="29"/>
        <v>0</v>
      </c>
    </row>
    <row r="608" spans="1:18" ht="15.5" x14ac:dyDescent="0.35">
      <c r="A608" s="5">
        <v>429</v>
      </c>
      <c r="B608" s="5">
        <f t="shared" si="28"/>
        <v>2015</v>
      </c>
      <c r="C608" s="5">
        <f t="shared" si="27"/>
        <v>11</v>
      </c>
      <c r="D608" s="5" t="s">
        <v>269</v>
      </c>
      <c r="E608" s="6">
        <v>42328</v>
      </c>
      <c r="F608" s="6">
        <v>42332</v>
      </c>
      <c r="G608" s="5" t="s">
        <v>47</v>
      </c>
      <c r="H608" s="5" t="s">
        <v>17</v>
      </c>
      <c r="I608" s="5" t="s">
        <v>18</v>
      </c>
      <c r="J608" s="5" t="s">
        <v>108</v>
      </c>
      <c r="K608" s="5" t="s">
        <v>20</v>
      </c>
      <c r="L608" s="5" t="s">
        <v>29</v>
      </c>
      <c r="M608" s="7">
        <v>821.87999999999988</v>
      </c>
      <c r="N608" s="5">
        <v>6</v>
      </c>
      <c r="O608" s="5">
        <v>0</v>
      </c>
      <c r="P608" s="8">
        <v>213.68880000000001</v>
      </c>
      <c r="Q608" s="5" t="s">
        <v>32</v>
      </c>
      <c r="R608">
        <f t="shared" si="29"/>
        <v>4</v>
      </c>
    </row>
    <row r="609" spans="1:18" ht="15.5" x14ac:dyDescent="0.35">
      <c r="A609" s="5">
        <v>544</v>
      </c>
      <c r="B609" s="5">
        <f t="shared" si="28"/>
        <v>2015</v>
      </c>
      <c r="C609" s="5">
        <f t="shared" si="27"/>
        <v>11</v>
      </c>
      <c r="D609" s="5" t="s">
        <v>190</v>
      </c>
      <c r="E609" s="6">
        <v>42328</v>
      </c>
      <c r="F609" s="6">
        <v>42331</v>
      </c>
      <c r="G609" s="5" t="s">
        <v>16</v>
      </c>
      <c r="H609" s="5" t="s">
        <v>34</v>
      </c>
      <c r="I609" s="5" t="s">
        <v>292</v>
      </c>
      <c r="J609" s="5" t="s">
        <v>103</v>
      </c>
      <c r="K609" s="5" t="s">
        <v>28</v>
      </c>
      <c r="L609" s="5" t="s">
        <v>49</v>
      </c>
      <c r="M609" s="7">
        <v>2190.9509999999996</v>
      </c>
      <c r="N609" s="5">
        <v>5</v>
      </c>
      <c r="O609" s="5">
        <v>0.17</v>
      </c>
      <c r="P609" s="8">
        <v>316.70100000000008</v>
      </c>
      <c r="Q609" s="5" t="s">
        <v>32</v>
      </c>
      <c r="R609">
        <f t="shared" si="29"/>
        <v>3</v>
      </c>
    </row>
    <row r="610" spans="1:18" ht="15.5" x14ac:dyDescent="0.35">
      <c r="A610" s="5">
        <v>557</v>
      </c>
      <c r="B610" s="5">
        <f t="shared" si="28"/>
        <v>2015</v>
      </c>
      <c r="C610" s="5">
        <f t="shared" si="27"/>
        <v>11</v>
      </c>
      <c r="D610" s="5" t="s">
        <v>269</v>
      </c>
      <c r="E610" s="6">
        <v>42328</v>
      </c>
      <c r="F610" s="6">
        <v>42332</v>
      </c>
      <c r="G610" s="5" t="s">
        <v>47</v>
      </c>
      <c r="H610" s="5" t="s">
        <v>17</v>
      </c>
      <c r="I610" s="5" t="s">
        <v>18</v>
      </c>
      <c r="J610" s="5" t="s">
        <v>108</v>
      </c>
      <c r="K610" s="5" t="s">
        <v>20</v>
      </c>
      <c r="L610" s="5" t="s">
        <v>49</v>
      </c>
      <c r="M610" s="7">
        <v>21.96</v>
      </c>
      <c r="N610" s="5">
        <v>2</v>
      </c>
      <c r="O610" s="5">
        <v>0</v>
      </c>
      <c r="P610" s="8">
        <v>10.760400000000001</v>
      </c>
      <c r="Q610" s="5" t="s">
        <v>32</v>
      </c>
      <c r="R610">
        <f t="shared" si="29"/>
        <v>4</v>
      </c>
    </row>
    <row r="611" spans="1:18" ht="15.5" x14ac:dyDescent="0.35">
      <c r="A611" s="5">
        <v>650</v>
      </c>
      <c r="B611" s="5">
        <f t="shared" si="28"/>
        <v>2015</v>
      </c>
      <c r="C611" s="5">
        <f t="shared" si="27"/>
        <v>11</v>
      </c>
      <c r="D611" s="5" t="s">
        <v>517</v>
      </c>
      <c r="E611" s="6">
        <v>42328</v>
      </c>
      <c r="F611" s="6">
        <v>42331</v>
      </c>
      <c r="G611" s="5" t="s">
        <v>16</v>
      </c>
      <c r="H611" s="5" t="s">
        <v>34</v>
      </c>
      <c r="I611" s="5" t="s">
        <v>18</v>
      </c>
      <c r="J611" s="5" t="s">
        <v>89</v>
      </c>
      <c r="K611" s="5" t="s">
        <v>20</v>
      </c>
      <c r="L611" s="5" t="s">
        <v>49</v>
      </c>
      <c r="M611" s="7">
        <v>41.28</v>
      </c>
      <c r="N611" s="5">
        <v>6</v>
      </c>
      <c r="O611" s="5">
        <v>0.2</v>
      </c>
      <c r="P611" s="8">
        <v>13.931999999999999</v>
      </c>
      <c r="Q611" s="5" t="s">
        <v>32</v>
      </c>
      <c r="R611">
        <f t="shared" si="29"/>
        <v>3</v>
      </c>
    </row>
    <row r="612" spans="1:18" ht="15.5" x14ac:dyDescent="0.35">
      <c r="A612" s="5">
        <v>655</v>
      </c>
      <c r="B612" s="5">
        <f t="shared" si="28"/>
        <v>2015</v>
      </c>
      <c r="C612" s="5">
        <f t="shared" si="27"/>
        <v>11</v>
      </c>
      <c r="D612" s="5" t="s">
        <v>517</v>
      </c>
      <c r="E612" s="6">
        <v>42328</v>
      </c>
      <c r="F612" s="6">
        <v>42331</v>
      </c>
      <c r="G612" s="5" t="s">
        <v>16</v>
      </c>
      <c r="H612" s="5" t="s">
        <v>34</v>
      </c>
      <c r="I612" s="5" t="s">
        <v>18</v>
      </c>
      <c r="J612" s="5" t="s">
        <v>89</v>
      </c>
      <c r="K612" s="5" t="s">
        <v>20</v>
      </c>
      <c r="L612" s="5" t="s">
        <v>49</v>
      </c>
      <c r="M612" s="7">
        <v>13.36</v>
      </c>
      <c r="N612" s="5">
        <v>2</v>
      </c>
      <c r="O612" s="5">
        <v>0</v>
      </c>
      <c r="P612" s="8">
        <v>6.4127999999999998</v>
      </c>
      <c r="Q612" s="5" t="s">
        <v>32</v>
      </c>
      <c r="R612">
        <f t="shared" si="29"/>
        <v>3</v>
      </c>
    </row>
    <row r="613" spans="1:18" ht="15.5" x14ac:dyDescent="0.35">
      <c r="A613" s="5">
        <v>689</v>
      </c>
      <c r="B613" s="5">
        <f t="shared" si="28"/>
        <v>2015</v>
      </c>
      <c r="C613" s="5">
        <f t="shared" si="27"/>
        <v>11</v>
      </c>
      <c r="D613" s="5" t="s">
        <v>138</v>
      </c>
      <c r="E613" s="6">
        <v>42328</v>
      </c>
      <c r="F613" s="6">
        <v>42330</v>
      </c>
      <c r="G613" s="5" t="s">
        <v>24</v>
      </c>
      <c r="H613" s="5" t="s">
        <v>17</v>
      </c>
      <c r="I613" s="5" t="s">
        <v>18</v>
      </c>
      <c r="J613" s="5" t="s">
        <v>19</v>
      </c>
      <c r="K613" s="5" t="s">
        <v>20</v>
      </c>
      <c r="L613" s="5" t="s">
        <v>49</v>
      </c>
      <c r="M613" s="7">
        <v>99.13600000000001</v>
      </c>
      <c r="N613" s="5">
        <v>4</v>
      </c>
      <c r="O613" s="5">
        <v>0.2</v>
      </c>
      <c r="P613" s="8">
        <v>8.674399999999995</v>
      </c>
      <c r="Q613" s="5" t="s">
        <v>32</v>
      </c>
      <c r="R613">
        <f t="shared" si="29"/>
        <v>2</v>
      </c>
    </row>
    <row r="614" spans="1:18" ht="15.5" x14ac:dyDescent="0.35">
      <c r="A614" s="5">
        <v>702</v>
      </c>
      <c r="B614" s="5">
        <f t="shared" si="28"/>
        <v>2015</v>
      </c>
      <c r="C614" s="5">
        <f t="shared" si="27"/>
        <v>11</v>
      </c>
      <c r="D614" s="5" t="s">
        <v>138</v>
      </c>
      <c r="E614" s="6">
        <v>42328</v>
      </c>
      <c r="F614" s="6">
        <v>42330</v>
      </c>
      <c r="G614" s="5" t="s">
        <v>24</v>
      </c>
      <c r="H614" s="5" t="s">
        <v>17</v>
      </c>
      <c r="I614" s="5" t="s">
        <v>18</v>
      </c>
      <c r="J614" s="5" t="s">
        <v>19</v>
      </c>
      <c r="K614" s="5" t="s">
        <v>20</v>
      </c>
      <c r="L614" s="5" t="s">
        <v>49</v>
      </c>
      <c r="M614" s="7">
        <v>16.896000000000001</v>
      </c>
      <c r="N614" s="5">
        <v>4</v>
      </c>
      <c r="O614" s="5">
        <v>0.2</v>
      </c>
      <c r="P614" s="8">
        <v>5.2799999999999994</v>
      </c>
      <c r="Q614" s="5" t="s">
        <v>32</v>
      </c>
      <c r="R614">
        <f t="shared" si="29"/>
        <v>2</v>
      </c>
    </row>
    <row r="615" spans="1:18" ht="15.5" x14ac:dyDescent="0.35">
      <c r="A615" s="5">
        <v>708</v>
      </c>
      <c r="B615" s="5">
        <f t="shared" si="28"/>
        <v>2015</v>
      </c>
      <c r="C615" s="5">
        <f t="shared" si="27"/>
        <v>11</v>
      </c>
      <c r="D615" s="5" t="s">
        <v>138</v>
      </c>
      <c r="E615" s="6">
        <v>42328</v>
      </c>
      <c r="F615" s="6">
        <v>42330</v>
      </c>
      <c r="G615" s="5" t="s">
        <v>24</v>
      </c>
      <c r="H615" s="5" t="s">
        <v>17</v>
      </c>
      <c r="I615" s="5" t="s">
        <v>18</v>
      </c>
      <c r="J615" s="5" t="s">
        <v>19</v>
      </c>
      <c r="K615" s="5" t="s">
        <v>20</v>
      </c>
      <c r="L615" s="5" t="s">
        <v>49</v>
      </c>
      <c r="M615" s="7">
        <v>6.6720000000000006</v>
      </c>
      <c r="N615" s="5">
        <v>1</v>
      </c>
      <c r="O615" s="5">
        <v>0.2</v>
      </c>
      <c r="P615" s="8">
        <v>0.50039999999999996</v>
      </c>
      <c r="Q615" s="5" t="s">
        <v>32</v>
      </c>
      <c r="R615">
        <f t="shared" si="29"/>
        <v>2</v>
      </c>
    </row>
    <row r="616" spans="1:18" ht="15.5" x14ac:dyDescent="0.35">
      <c r="A616" s="5">
        <v>709</v>
      </c>
      <c r="B616" s="5">
        <f t="shared" si="28"/>
        <v>2015</v>
      </c>
      <c r="C616" s="5">
        <f t="shared" si="27"/>
        <v>11</v>
      </c>
      <c r="D616" s="5" t="s">
        <v>138</v>
      </c>
      <c r="E616" s="6">
        <v>42328</v>
      </c>
      <c r="F616" s="6">
        <v>42330</v>
      </c>
      <c r="G616" s="5" t="s">
        <v>24</v>
      </c>
      <c r="H616" s="5" t="s">
        <v>17</v>
      </c>
      <c r="I616" s="5" t="s">
        <v>18</v>
      </c>
      <c r="J616" s="5" t="s">
        <v>19</v>
      </c>
      <c r="K616" s="5" t="s">
        <v>20</v>
      </c>
      <c r="L616" s="5" t="s">
        <v>29</v>
      </c>
      <c r="M616" s="7">
        <v>15.991999999999999</v>
      </c>
      <c r="N616" s="5">
        <v>2</v>
      </c>
      <c r="O616" s="5">
        <v>0.6</v>
      </c>
      <c r="P616" s="8">
        <v>-13.992999999999999</v>
      </c>
      <c r="Q616" s="5" t="s">
        <v>32</v>
      </c>
      <c r="R616">
        <f t="shared" si="29"/>
        <v>2</v>
      </c>
    </row>
    <row r="617" spans="1:18" ht="15.5" x14ac:dyDescent="0.35">
      <c r="A617" s="5">
        <v>81</v>
      </c>
      <c r="B617" s="5">
        <f t="shared" si="28"/>
        <v>2015</v>
      </c>
      <c r="C617" s="5">
        <f t="shared" si="27"/>
        <v>11</v>
      </c>
      <c r="D617" s="5" t="s">
        <v>142</v>
      </c>
      <c r="E617" s="6">
        <v>42327</v>
      </c>
      <c r="F617" s="6">
        <v>42331</v>
      </c>
      <c r="G617" s="5" t="s">
        <v>47</v>
      </c>
      <c r="H617" s="5" t="s">
        <v>17</v>
      </c>
      <c r="I617" s="5" t="s">
        <v>64</v>
      </c>
      <c r="J617" s="5" t="s">
        <v>36</v>
      </c>
      <c r="K617" s="5" t="s">
        <v>37</v>
      </c>
      <c r="L617" s="5" t="s">
        <v>29</v>
      </c>
      <c r="M617" s="7">
        <v>5729.3459999999986</v>
      </c>
      <c r="N617" s="5">
        <v>14</v>
      </c>
      <c r="O617" s="5">
        <v>0.1</v>
      </c>
      <c r="P617" s="8">
        <v>63.546000000000163</v>
      </c>
      <c r="Q617" s="5" t="s">
        <v>22</v>
      </c>
      <c r="R617">
        <f t="shared" si="29"/>
        <v>4</v>
      </c>
    </row>
    <row r="618" spans="1:18" ht="15.5" x14ac:dyDescent="0.35">
      <c r="A618" s="5">
        <v>102</v>
      </c>
      <c r="B618" s="5">
        <f t="shared" si="28"/>
        <v>2015</v>
      </c>
      <c r="C618" s="5">
        <f t="shared" si="27"/>
        <v>11</v>
      </c>
      <c r="D618" s="5" t="s">
        <v>159</v>
      </c>
      <c r="E618" s="6">
        <v>42327</v>
      </c>
      <c r="F618" s="6">
        <v>42333</v>
      </c>
      <c r="G618" s="5" t="s">
        <v>47</v>
      </c>
      <c r="H618" s="5" t="s">
        <v>25</v>
      </c>
      <c r="I618" s="5" t="s">
        <v>26</v>
      </c>
      <c r="J618" s="5" t="s">
        <v>27</v>
      </c>
      <c r="K618" s="5" t="s">
        <v>28</v>
      </c>
      <c r="L618" s="5" t="s">
        <v>21</v>
      </c>
      <c r="M618" s="7">
        <v>3524.4720000000002</v>
      </c>
      <c r="N618" s="5">
        <v>6</v>
      </c>
      <c r="O618" s="5">
        <v>0.1</v>
      </c>
      <c r="P618" s="8">
        <v>861.37199999999996</v>
      </c>
      <c r="Q618" s="5" t="s">
        <v>65</v>
      </c>
      <c r="R618">
        <f t="shared" si="29"/>
        <v>6</v>
      </c>
    </row>
    <row r="619" spans="1:18" ht="15.5" x14ac:dyDescent="0.35">
      <c r="A619" s="5">
        <v>733</v>
      </c>
      <c r="B619" s="5">
        <f t="shared" si="28"/>
        <v>2015</v>
      </c>
      <c r="C619" s="5">
        <f t="shared" si="27"/>
        <v>11</v>
      </c>
      <c r="D619" s="5" t="s">
        <v>377</v>
      </c>
      <c r="E619" s="6">
        <v>42326</v>
      </c>
      <c r="F619" s="6">
        <v>42330</v>
      </c>
      <c r="G619" s="5" t="s">
        <v>24</v>
      </c>
      <c r="H619" s="5" t="s">
        <v>34</v>
      </c>
      <c r="I619" s="5" t="s">
        <v>26</v>
      </c>
      <c r="J619" s="5" t="s">
        <v>27</v>
      </c>
      <c r="K619" s="5" t="s">
        <v>28</v>
      </c>
      <c r="L619" s="5" t="s">
        <v>21</v>
      </c>
      <c r="M619" s="7">
        <v>1221.5610000000001</v>
      </c>
      <c r="N619" s="5">
        <v>11</v>
      </c>
      <c r="O619" s="5">
        <v>0.1</v>
      </c>
      <c r="P619" s="8">
        <v>325.61099999999999</v>
      </c>
      <c r="Q619" s="5" t="s">
        <v>22</v>
      </c>
      <c r="R619">
        <f t="shared" si="29"/>
        <v>4</v>
      </c>
    </row>
    <row r="620" spans="1:18" ht="15.5" x14ac:dyDescent="0.35">
      <c r="A620" s="5">
        <v>743</v>
      </c>
      <c r="B620" s="5">
        <f t="shared" si="28"/>
        <v>2015</v>
      </c>
      <c r="C620" s="5">
        <f t="shared" si="27"/>
        <v>11</v>
      </c>
      <c r="D620" s="5" t="s">
        <v>522</v>
      </c>
      <c r="E620" s="6">
        <v>42326</v>
      </c>
      <c r="F620" s="6">
        <v>42329</v>
      </c>
      <c r="G620" s="5" t="s">
        <v>24</v>
      </c>
      <c r="H620" s="5" t="s">
        <v>17</v>
      </c>
      <c r="I620" s="5" t="s">
        <v>54</v>
      </c>
      <c r="J620" s="5" t="s">
        <v>55</v>
      </c>
      <c r="K620" s="5" t="s">
        <v>28</v>
      </c>
      <c r="L620" s="5" t="s">
        <v>21</v>
      </c>
      <c r="M620" s="7">
        <v>621.00000000000011</v>
      </c>
      <c r="N620" s="5">
        <v>2</v>
      </c>
      <c r="O620" s="5">
        <v>0</v>
      </c>
      <c r="P620" s="8">
        <v>180.06</v>
      </c>
      <c r="Q620" s="5" t="s">
        <v>30</v>
      </c>
      <c r="R620">
        <f t="shared" si="29"/>
        <v>3</v>
      </c>
    </row>
    <row r="621" spans="1:18" ht="15.5" x14ac:dyDescent="0.35">
      <c r="A621" s="5">
        <v>325</v>
      </c>
      <c r="B621" s="5">
        <f t="shared" si="28"/>
        <v>2015</v>
      </c>
      <c r="C621" s="5">
        <f t="shared" si="27"/>
        <v>11</v>
      </c>
      <c r="D621" s="5" t="s">
        <v>56</v>
      </c>
      <c r="E621" s="6">
        <v>42321</v>
      </c>
      <c r="F621" s="6">
        <v>42323</v>
      </c>
      <c r="G621" s="5" t="s">
        <v>24</v>
      </c>
      <c r="H621" s="5" t="s">
        <v>34</v>
      </c>
      <c r="I621" s="5" t="s">
        <v>152</v>
      </c>
      <c r="J621" s="5" t="s">
        <v>103</v>
      </c>
      <c r="K621" s="5" t="s">
        <v>28</v>
      </c>
      <c r="L621" s="5" t="s">
        <v>29</v>
      </c>
      <c r="M621" s="7">
        <v>1725.75</v>
      </c>
      <c r="N621" s="5">
        <v>5</v>
      </c>
      <c r="O621" s="5">
        <v>0.25</v>
      </c>
      <c r="P621" s="8">
        <v>-483.2999999999999</v>
      </c>
      <c r="Q621" s="5" t="s">
        <v>30</v>
      </c>
      <c r="R621">
        <f t="shared" si="29"/>
        <v>2</v>
      </c>
    </row>
    <row r="622" spans="1:18" ht="15.5" x14ac:dyDescent="0.35">
      <c r="A622" s="5">
        <v>582</v>
      </c>
      <c r="B622" s="5">
        <f t="shared" si="28"/>
        <v>2015</v>
      </c>
      <c r="C622" s="5">
        <f t="shared" si="27"/>
        <v>11</v>
      </c>
      <c r="D622" s="5" t="s">
        <v>481</v>
      </c>
      <c r="E622" s="6">
        <v>42320</v>
      </c>
      <c r="F622" s="6">
        <v>42324</v>
      </c>
      <c r="G622" s="5" t="s">
        <v>47</v>
      </c>
      <c r="H622" s="5" t="s">
        <v>17</v>
      </c>
      <c r="I622" s="5" t="s">
        <v>294</v>
      </c>
      <c r="J622" s="5" t="s">
        <v>94</v>
      </c>
      <c r="K622" s="5" t="s">
        <v>59</v>
      </c>
      <c r="L622" s="5" t="s">
        <v>29</v>
      </c>
      <c r="M622" s="7">
        <v>1916.8799999999999</v>
      </c>
      <c r="N622" s="5">
        <v>7</v>
      </c>
      <c r="O622" s="5">
        <v>0</v>
      </c>
      <c r="P622" s="8">
        <v>939.26</v>
      </c>
      <c r="Q622" s="5" t="s">
        <v>22</v>
      </c>
      <c r="R622">
        <f t="shared" si="29"/>
        <v>4</v>
      </c>
    </row>
    <row r="623" spans="1:18" ht="15.5" x14ac:dyDescent="0.35">
      <c r="A623" s="5">
        <v>42</v>
      </c>
      <c r="B623" s="5">
        <f t="shared" si="28"/>
        <v>2015</v>
      </c>
      <c r="C623" s="5">
        <f t="shared" si="27"/>
        <v>11</v>
      </c>
      <c r="D623" s="5" t="s">
        <v>104</v>
      </c>
      <c r="E623" s="6">
        <v>42319</v>
      </c>
      <c r="F623" s="6">
        <v>42323</v>
      </c>
      <c r="G623" s="5" t="s">
        <v>47</v>
      </c>
      <c r="H623" s="5" t="s">
        <v>34</v>
      </c>
      <c r="I623" s="5" t="s">
        <v>91</v>
      </c>
      <c r="J623" s="5" t="s">
        <v>52</v>
      </c>
      <c r="K623" s="5" t="s">
        <v>28</v>
      </c>
      <c r="L623" s="5" t="s">
        <v>21</v>
      </c>
      <c r="M623" s="7">
        <v>4518.78</v>
      </c>
      <c r="N623" s="5">
        <v>7</v>
      </c>
      <c r="O623" s="5">
        <v>0</v>
      </c>
      <c r="P623" s="8">
        <v>632.52</v>
      </c>
      <c r="Q623" s="5" t="s">
        <v>22</v>
      </c>
      <c r="R623">
        <f t="shared" si="29"/>
        <v>4</v>
      </c>
    </row>
    <row r="624" spans="1:18" ht="15.5" x14ac:dyDescent="0.35">
      <c r="A624" s="5">
        <v>188</v>
      </c>
      <c r="B624" s="5">
        <f t="shared" si="28"/>
        <v>2015</v>
      </c>
      <c r="C624" s="5">
        <f t="shared" si="27"/>
        <v>11</v>
      </c>
      <c r="D624" s="5" t="s">
        <v>104</v>
      </c>
      <c r="E624" s="6">
        <v>42319</v>
      </c>
      <c r="F624" s="6">
        <v>42323</v>
      </c>
      <c r="G624" s="5" t="s">
        <v>47</v>
      </c>
      <c r="H624" s="5" t="s">
        <v>34</v>
      </c>
      <c r="I624" s="5" t="s">
        <v>91</v>
      </c>
      <c r="J624" s="5" t="s">
        <v>52</v>
      </c>
      <c r="K624" s="5" t="s">
        <v>28</v>
      </c>
      <c r="L624" s="5" t="s">
        <v>49</v>
      </c>
      <c r="M624" s="7">
        <v>3622.2899999999995</v>
      </c>
      <c r="N624" s="5">
        <v>7</v>
      </c>
      <c r="O624" s="5">
        <v>0</v>
      </c>
      <c r="P624" s="8">
        <v>1267.77</v>
      </c>
      <c r="Q624" s="5" t="s">
        <v>22</v>
      </c>
      <c r="R624">
        <f t="shared" si="29"/>
        <v>4</v>
      </c>
    </row>
    <row r="625" spans="1:18" ht="15.5" x14ac:dyDescent="0.35">
      <c r="A625" s="5">
        <v>488</v>
      </c>
      <c r="B625" s="5">
        <f t="shared" si="28"/>
        <v>2015</v>
      </c>
      <c r="C625" s="5">
        <f t="shared" si="27"/>
        <v>11</v>
      </c>
      <c r="D625" s="5" t="s">
        <v>432</v>
      </c>
      <c r="E625" s="6">
        <v>42319</v>
      </c>
      <c r="F625" s="6">
        <v>42322</v>
      </c>
      <c r="G625" s="5" t="s">
        <v>16</v>
      </c>
      <c r="H625" s="5" t="s">
        <v>17</v>
      </c>
      <c r="I625" s="5" t="s">
        <v>81</v>
      </c>
      <c r="J625" s="5" t="s">
        <v>82</v>
      </c>
      <c r="K625" s="5" t="s">
        <v>59</v>
      </c>
      <c r="L625" s="5" t="s">
        <v>21</v>
      </c>
      <c r="M625" s="7">
        <v>849.80000000000018</v>
      </c>
      <c r="N625" s="5">
        <v>2</v>
      </c>
      <c r="O625" s="5">
        <v>0</v>
      </c>
      <c r="P625" s="8">
        <v>195.44</v>
      </c>
      <c r="Q625" s="5" t="s">
        <v>30</v>
      </c>
      <c r="R625">
        <f t="shared" si="29"/>
        <v>3</v>
      </c>
    </row>
    <row r="626" spans="1:18" ht="15.5" x14ac:dyDescent="0.35">
      <c r="A626" s="5">
        <v>228</v>
      </c>
      <c r="B626" s="5">
        <f t="shared" si="28"/>
        <v>2015</v>
      </c>
      <c r="C626" s="5">
        <f t="shared" si="27"/>
        <v>11</v>
      </c>
      <c r="D626" s="5" t="s">
        <v>253</v>
      </c>
      <c r="E626" s="6">
        <v>42316</v>
      </c>
      <c r="F626" s="6">
        <v>42318</v>
      </c>
      <c r="G626" s="5" t="s">
        <v>16</v>
      </c>
      <c r="H626" s="5" t="s">
        <v>25</v>
      </c>
      <c r="I626" s="5" t="s">
        <v>152</v>
      </c>
      <c r="J626" s="5" t="s">
        <v>103</v>
      </c>
      <c r="K626" s="5" t="s">
        <v>28</v>
      </c>
      <c r="L626" s="5" t="s">
        <v>49</v>
      </c>
      <c r="M626" s="7">
        <v>1538.7209999999998</v>
      </c>
      <c r="N626" s="5">
        <v>6</v>
      </c>
      <c r="O626" s="5">
        <v>0.15000000000000002</v>
      </c>
      <c r="P626" s="8">
        <v>325.70100000000002</v>
      </c>
      <c r="Q626" s="5" t="s">
        <v>22</v>
      </c>
      <c r="R626">
        <f t="shared" si="29"/>
        <v>2</v>
      </c>
    </row>
    <row r="627" spans="1:18" ht="15.5" x14ac:dyDescent="0.35">
      <c r="A627" s="5">
        <v>122</v>
      </c>
      <c r="B627" s="5">
        <f t="shared" si="28"/>
        <v>2015</v>
      </c>
      <c r="C627" s="5">
        <f t="shared" si="27"/>
        <v>11</v>
      </c>
      <c r="D627" s="5" t="s">
        <v>163</v>
      </c>
      <c r="E627" s="6">
        <v>42315</v>
      </c>
      <c r="F627" s="6">
        <v>42322</v>
      </c>
      <c r="G627" s="5" t="s">
        <v>47</v>
      </c>
      <c r="H627" s="5" t="s">
        <v>34</v>
      </c>
      <c r="I627" s="5" t="s">
        <v>18</v>
      </c>
      <c r="J627" s="5" t="s">
        <v>48</v>
      </c>
      <c r="K627" s="5" t="s">
        <v>20</v>
      </c>
      <c r="L627" s="5" t="s">
        <v>29</v>
      </c>
      <c r="M627" s="7">
        <v>2036.8600000000001</v>
      </c>
      <c r="N627" s="5">
        <v>7</v>
      </c>
      <c r="O627" s="5">
        <v>0</v>
      </c>
      <c r="P627" s="8">
        <v>366.63479999999993</v>
      </c>
      <c r="Q627" s="5" t="s">
        <v>65</v>
      </c>
      <c r="R627">
        <f t="shared" si="29"/>
        <v>7</v>
      </c>
    </row>
    <row r="628" spans="1:18" ht="15.5" x14ac:dyDescent="0.35">
      <c r="A628" s="5">
        <v>127</v>
      </c>
      <c r="B628" s="5">
        <f t="shared" si="28"/>
        <v>2015</v>
      </c>
      <c r="C628" s="5">
        <f t="shared" si="27"/>
        <v>11</v>
      </c>
      <c r="D628" s="5" t="s">
        <v>163</v>
      </c>
      <c r="E628" s="6">
        <v>42315</v>
      </c>
      <c r="F628" s="6">
        <v>42322</v>
      </c>
      <c r="G628" s="5" t="s">
        <v>47</v>
      </c>
      <c r="H628" s="5" t="s">
        <v>34</v>
      </c>
      <c r="I628" s="5" t="s">
        <v>18</v>
      </c>
      <c r="J628" s="5" t="s">
        <v>48</v>
      </c>
      <c r="K628" s="5" t="s">
        <v>20</v>
      </c>
      <c r="L628" s="5" t="s">
        <v>29</v>
      </c>
      <c r="M628" s="7">
        <v>449.56800000000004</v>
      </c>
      <c r="N628" s="5">
        <v>2</v>
      </c>
      <c r="O628" s="5">
        <v>0.2</v>
      </c>
      <c r="P628" s="8">
        <v>-73.054800000000071</v>
      </c>
      <c r="Q628" s="5" t="s">
        <v>65</v>
      </c>
      <c r="R628">
        <f t="shared" si="29"/>
        <v>7</v>
      </c>
    </row>
    <row r="629" spans="1:18" ht="15.5" x14ac:dyDescent="0.35">
      <c r="A629" s="5">
        <v>129</v>
      </c>
      <c r="B629" s="5">
        <f t="shared" si="28"/>
        <v>2015</v>
      </c>
      <c r="C629" s="5">
        <f t="shared" si="27"/>
        <v>11</v>
      </c>
      <c r="D629" s="5" t="s">
        <v>163</v>
      </c>
      <c r="E629" s="6">
        <v>42315</v>
      </c>
      <c r="F629" s="6">
        <v>42322</v>
      </c>
      <c r="G629" s="5" t="s">
        <v>47</v>
      </c>
      <c r="H629" s="5" t="s">
        <v>34</v>
      </c>
      <c r="I629" s="5" t="s">
        <v>18</v>
      </c>
      <c r="J629" s="5" t="s">
        <v>48</v>
      </c>
      <c r="K629" s="5" t="s">
        <v>20</v>
      </c>
      <c r="L629" s="5" t="s">
        <v>21</v>
      </c>
      <c r="M629" s="7">
        <v>108.96000000000001</v>
      </c>
      <c r="N629" s="5">
        <v>3</v>
      </c>
      <c r="O629" s="5">
        <v>0</v>
      </c>
      <c r="P629" s="8">
        <v>32.687999999999988</v>
      </c>
      <c r="Q629" s="5" t="s">
        <v>65</v>
      </c>
      <c r="R629">
        <f t="shared" si="29"/>
        <v>7</v>
      </c>
    </row>
    <row r="630" spans="1:18" ht="15.5" x14ac:dyDescent="0.35">
      <c r="A630" s="5">
        <v>267</v>
      </c>
      <c r="B630" s="5">
        <f t="shared" si="28"/>
        <v>2015</v>
      </c>
      <c r="C630" s="5">
        <f t="shared" si="27"/>
        <v>11</v>
      </c>
      <c r="D630" s="5" t="s">
        <v>281</v>
      </c>
      <c r="E630" s="6">
        <v>42315</v>
      </c>
      <c r="F630" s="6">
        <v>42317</v>
      </c>
      <c r="G630" s="5" t="s">
        <v>16</v>
      </c>
      <c r="H630" s="5" t="s">
        <v>17</v>
      </c>
      <c r="I630" s="5" t="s">
        <v>102</v>
      </c>
      <c r="J630" s="5" t="s">
        <v>103</v>
      </c>
      <c r="K630" s="5" t="s">
        <v>28</v>
      </c>
      <c r="L630" s="5" t="s">
        <v>49</v>
      </c>
      <c r="M630" s="7">
        <v>3309.2597999999998</v>
      </c>
      <c r="N630" s="5">
        <v>7</v>
      </c>
      <c r="O630" s="5">
        <v>0.17</v>
      </c>
      <c r="P630" s="8">
        <v>318.85979999999995</v>
      </c>
      <c r="Q630" s="5" t="s">
        <v>22</v>
      </c>
      <c r="R630">
        <f t="shared" si="29"/>
        <v>2</v>
      </c>
    </row>
    <row r="631" spans="1:18" ht="15.5" x14ac:dyDescent="0.35">
      <c r="A631" s="5">
        <v>512</v>
      </c>
      <c r="B631" s="5">
        <f t="shared" si="28"/>
        <v>2015</v>
      </c>
      <c r="C631" s="5">
        <f t="shared" si="27"/>
        <v>11</v>
      </c>
      <c r="D631" s="5" t="s">
        <v>445</v>
      </c>
      <c r="E631" s="6">
        <v>42315</v>
      </c>
      <c r="F631" s="6">
        <v>42319</v>
      </c>
      <c r="G631" s="5" t="s">
        <v>47</v>
      </c>
      <c r="H631" s="5" t="s">
        <v>17</v>
      </c>
      <c r="I631" s="5" t="s">
        <v>26</v>
      </c>
      <c r="J631" s="5" t="s">
        <v>27</v>
      </c>
      <c r="K631" s="5" t="s">
        <v>28</v>
      </c>
      <c r="L631" s="5" t="s">
        <v>29</v>
      </c>
      <c r="M631" s="7">
        <v>2841.6599999999994</v>
      </c>
      <c r="N631" s="5">
        <v>6</v>
      </c>
      <c r="O631" s="5">
        <v>0</v>
      </c>
      <c r="P631" s="8">
        <v>852.4799999999999</v>
      </c>
      <c r="Q631" s="5" t="s">
        <v>22</v>
      </c>
      <c r="R631">
        <f t="shared" si="29"/>
        <v>4</v>
      </c>
    </row>
    <row r="632" spans="1:18" ht="15.5" x14ac:dyDescent="0.35">
      <c r="A632" s="5">
        <v>135</v>
      </c>
      <c r="B632" s="5">
        <f t="shared" si="28"/>
        <v>2015</v>
      </c>
      <c r="C632" s="5">
        <f t="shared" si="27"/>
        <v>11</v>
      </c>
      <c r="D632" s="5" t="s">
        <v>163</v>
      </c>
      <c r="E632" s="6">
        <v>42314</v>
      </c>
      <c r="F632" s="6">
        <v>42316</v>
      </c>
      <c r="G632" s="5" t="s">
        <v>16</v>
      </c>
      <c r="H632" s="5" t="s">
        <v>34</v>
      </c>
      <c r="I632" s="5" t="s">
        <v>18</v>
      </c>
      <c r="J632" s="5" t="s">
        <v>19</v>
      </c>
      <c r="K632" s="5" t="s">
        <v>20</v>
      </c>
      <c r="L632" s="5" t="s">
        <v>49</v>
      </c>
      <c r="M632" s="7">
        <v>67.8</v>
      </c>
      <c r="N632" s="5">
        <v>10</v>
      </c>
      <c r="O632" s="5">
        <v>0</v>
      </c>
      <c r="P632" s="8">
        <v>31.187999999999999</v>
      </c>
      <c r="Q632" s="5" t="s">
        <v>22</v>
      </c>
      <c r="R632">
        <f t="shared" si="29"/>
        <v>2</v>
      </c>
    </row>
    <row r="633" spans="1:18" ht="15.5" x14ac:dyDescent="0.35">
      <c r="A633" s="5">
        <v>139</v>
      </c>
      <c r="B633" s="5">
        <f t="shared" si="28"/>
        <v>2015</v>
      </c>
      <c r="C633" s="5">
        <f t="shared" si="27"/>
        <v>11</v>
      </c>
      <c r="D633" s="5" t="s">
        <v>163</v>
      </c>
      <c r="E633" s="6">
        <v>42314</v>
      </c>
      <c r="F633" s="6">
        <v>42316</v>
      </c>
      <c r="G633" s="5" t="s">
        <v>16</v>
      </c>
      <c r="H633" s="5" t="s">
        <v>34</v>
      </c>
      <c r="I633" s="5" t="s">
        <v>18</v>
      </c>
      <c r="J633" s="5" t="s">
        <v>19</v>
      </c>
      <c r="K633" s="5" t="s">
        <v>20</v>
      </c>
      <c r="L633" s="5" t="s">
        <v>49</v>
      </c>
      <c r="M633" s="7">
        <v>167.94</v>
      </c>
      <c r="N633" s="5">
        <v>3</v>
      </c>
      <c r="O633" s="5">
        <v>0</v>
      </c>
      <c r="P633" s="8">
        <v>82.290599999999998</v>
      </c>
      <c r="Q633" s="5" t="s">
        <v>22</v>
      </c>
      <c r="R633">
        <f t="shared" si="29"/>
        <v>2</v>
      </c>
    </row>
    <row r="634" spans="1:18" ht="15.5" x14ac:dyDescent="0.35">
      <c r="A634" s="5">
        <v>184</v>
      </c>
      <c r="B634" s="5">
        <f t="shared" si="28"/>
        <v>2015</v>
      </c>
      <c r="C634" s="5">
        <f t="shared" si="27"/>
        <v>11</v>
      </c>
      <c r="D634" s="5" t="s">
        <v>163</v>
      </c>
      <c r="E634" s="6">
        <v>42314</v>
      </c>
      <c r="F634" s="6">
        <v>42316</v>
      </c>
      <c r="G634" s="5" t="s">
        <v>16</v>
      </c>
      <c r="H634" s="5" t="s">
        <v>34</v>
      </c>
      <c r="I634" s="5" t="s">
        <v>18</v>
      </c>
      <c r="J634" s="5" t="s">
        <v>19</v>
      </c>
      <c r="K634" s="5" t="s">
        <v>20</v>
      </c>
      <c r="L634" s="5" t="s">
        <v>49</v>
      </c>
      <c r="M634" s="7">
        <v>4.41</v>
      </c>
      <c r="N634" s="5">
        <v>1</v>
      </c>
      <c r="O634" s="5">
        <v>0</v>
      </c>
      <c r="P634" s="8">
        <v>2.0286</v>
      </c>
      <c r="Q634" s="5" t="s">
        <v>22</v>
      </c>
      <c r="R634">
        <f t="shared" si="29"/>
        <v>2</v>
      </c>
    </row>
    <row r="635" spans="1:18" ht="15.5" x14ac:dyDescent="0.35">
      <c r="A635" s="5">
        <v>712</v>
      </c>
      <c r="B635" s="5">
        <f t="shared" si="28"/>
        <v>2015</v>
      </c>
      <c r="C635" s="5">
        <f t="shared" si="27"/>
        <v>11</v>
      </c>
      <c r="D635" s="5" t="s">
        <v>543</v>
      </c>
      <c r="E635" s="6">
        <v>42312</v>
      </c>
      <c r="F635" s="6">
        <v>42315</v>
      </c>
      <c r="G635" s="5" t="s">
        <v>16</v>
      </c>
      <c r="H635" s="5" t="s">
        <v>25</v>
      </c>
      <c r="I635" s="5" t="s">
        <v>64</v>
      </c>
      <c r="J635" s="5" t="s">
        <v>36</v>
      </c>
      <c r="K635" s="5" t="s">
        <v>37</v>
      </c>
      <c r="L635" s="5" t="s">
        <v>21</v>
      </c>
      <c r="M635" s="7">
        <v>765.45900000000017</v>
      </c>
      <c r="N635" s="5">
        <v>3</v>
      </c>
      <c r="O635" s="5">
        <v>0.15</v>
      </c>
      <c r="P635" s="8">
        <v>-36.081000000000017</v>
      </c>
      <c r="Q635" s="5" t="s">
        <v>30</v>
      </c>
      <c r="R635">
        <f t="shared" si="29"/>
        <v>3</v>
      </c>
    </row>
    <row r="636" spans="1:18" ht="15.5" x14ac:dyDescent="0.35">
      <c r="A636" s="5">
        <v>386</v>
      </c>
      <c r="B636" s="5">
        <f t="shared" si="28"/>
        <v>2015</v>
      </c>
      <c r="C636" s="5">
        <f t="shared" si="27"/>
        <v>11</v>
      </c>
      <c r="D636" s="5" t="s">
        <v>365</v>
      </c>
      <c r="E636" s="6">
        <v>42311</v>
      </c>
      <c r="F636" s="6">
        <v>42315</v>
      </c>
      <c r="G636" s="5" t="s">
        <v>47</v>
      </c>
      <c r="H636" s="5" t="s">
        <v>17</v>
      </c>
      <c r="I636" s="5" t="s">
        <v>91</v>
      </c>
      <c r="J636" s="5" t="s">
        <v>52</v>
      </c>
      <c r="K636" s="5" t="s">
        <v>28</v>
      </c>
      <c r="L636" s="5" t="s">
        <v>29</v>
      </c>
      <c r="M636" s="7">
        <v>2664</v>
      </c>
      <c r="N636" s="5">
        <v>5</v>
      </c>
      <c r="O636" s="5">
        <v>0</v>
      </c>
      <c r="P636" s="8">
        <v>905.7</v>
      </c>
      <c r="Q636" s="5" t="s">
        <v>32</v>
      </c>
      <c r="R636">
        <f t="shared" si="29"/>
        <v>4</v>
      </c>
    </row>
    <row r="637" spans="1:18" ht="15.5" x14ac:dyDescent="0.35">
      <c r="A637" s="5">
        <v>646</v>
      </c>
      <c r="B637" s="5">
        <f t="shared" si="28"/>
        <v>2015</v>
      </c>
      <c r="C637" s="5">
        <f t="shared" si="27"/>
        <v>11</v>
      </c>
      <c r="D637" s="5" t="s">
        <v>471</v>
      </c>
      <c r="E637" s="6">
        <v>42309</v>
      </c>
      <c r="F637" s="6">
        <v>42313</v>
      </c>
      <c r="G637" s="5" t="s">
        <v>47</v>
      </c>
      <c r="H637" s="5" t="s">
        <v>34</v>
      </c>
      <c r="I637" s="5" t="s">
        <v>18</v>
      </c>
      <c r="J637" s="5" t="s">
        <v>19</v>
      </c>
      <c r="K637" s="5" t="s">
        <v>20</v>
      </c>
      <c r="L637" s="5" t="s">
        <v>49</v>
      </c>
      <c r="M637" s="7">
        <v>5.2480000000000002</v>
      </c>
      <c r="N637" s="5">
        <v>2</v>
      </c>
      <c r="O637" s="5">
        <v>0.2</v>
      </c>
      <c r="P637" s="8">
        <v>0.59039999999999915</v>
      </c>
      <c r="Q637" s="5" t="s">
        <v>32</v>
      </c>
      <c r="R637">
        <f t="shared" si="29"/>
        <v>4</v>
      </c>
    </row>
    <row r="638" spans="1:18" ht="15.5" x14ac:dyDescent="0.35">
      <c r="A638" s="5">
        <v>206</v>
      </c>
      <c r="B638" s="5">
        <f t="shared" si="28"/>
        <v>2014</v>
      </c>
      <c r="C638" s="5">
        <f t="shared" si="27"/>
        <v>11</v>
      </c>
      <c r="D638" s="5" t="s">
        <v>236</v>
      </c>
      <c r="E638" s="6">
        <v>41971</v>
      </c>
      <c r="F638" s="6">
        <v>41977</v>
      </c>
      <c r="G638" s="5" t="s">
        <v>47</v>
      </c>
      <c r="H638" s="5" t="s">
        <v>17</v>
      </c>
      <c r="I638" s="5" t="s">
        <v>128</v>
      </c>
      <c r="J638" s="5" t="s">
        <v>68</v>
      </c>
      <c r="K638" s="5" t="s">
        <v>37</v>
      </c>
      <c r="L638" s="5" t="s">
        <v>29</v>
      </c>
      <c r="M638" s="7">
        <v>3063.27</v>
      </c>
      <c r="N638" s="5">
        <v>7</v>
      </c>
      <c r="O638" s="5">
        <v>0</v>
      </c>
      <c r="P638" s="8">
        <v>1470.2100000000003</v>
      </c>
      <c r="Q638" s="5" t="s">
        <v>65</v>
      </c>
      <c r="R638">
        <f t="shared" si="29"/>
        <v>6</v>
      </c>
    </row>
    <row r="639" spans="1:18" ht="15.5" x14ac:dyDescent="0.35">
      <c r="A639" s="5">
        <v>97</v>
      </c>
      <c r="B639" s="5">
        <f t="shared" si="28"/>
        <v>2014</v>
      </c>
      <c r="C639" s="5">
        <f t="shared" si="27"/>
        <v>11</v>
      </c>
      <c r="D639" s="5" t="s">
        <v>154</v>
      </c>
      <c r="E639" s="6">
        <v>41970</v>
      </c>
      <c r="F639" s="6">
        <v>41972</v>
      </c>
      <c r="G639" s="5" t="s">
        <v>16</v>
      </c>
      <c r="H639" s="5" t="s">
        <v>17</v>
      </c>
      <c r="I639" s="5" t="s">
        <v>155</v>
      </c>
      <c r="J639" s="5" t="s">
        <v>36</v>
      </c>
      <c r="K639" s="5" t="s">
        <v>37</v>
      </c>
      <c r="L639" s="5" t="s">
        <v>29</v>
      </c>
      <c r="M639" s="7">
        <v>2899.8899999999994</v>
      </c>
      <c r="N639" s="5">
        <v>7</v>
      </c>
      <c r="O639" s="5">
        <v>0</v>
      </c>
      <c r="P639" s="8">
        <v>927.78</v>
      </c>
      <c r="Q639" s="5" t="s">
        <v>22</v>
      </c>
      <c r="R639">
        <f t="shared" si="29"/>
        <v>2</v>
      </c>
    </row>
    <row r="640" spans="1:18" ht="15.5" x14ac:dyDescent="0.35">
      <c r="A640" s="5">
        <v>131</v>
      </c>
      <c r="B640" s="5">
        <f t="shared" si="28"/>
        <v>2014</v>
      </c>
      <c r="C640" s="5">
        <f t="shared" si="27"/>
        <v>11</v>
      </c>
      <c r="D640" s="5" t="s">
        <v>180</v>
      </c>
      <c r="E640" s="6">
        <v>41968</v>
      </c>
      <c r="F640" s="6">
        <v>41970</v>
      </c>
      <c r="G640" s="5" t="s">
        <v>16</v>
      </c>
      <c r="H640" s="5" t="s">
        <v>25</v>
      </c>
      <c r="I640" s="5" t="s">
        <v>91</v>
      </c>
      <c r="J640" s="5" t="s">
        <v>52</v>
      </c>
      <c r="K640" s="5" t="s">
        <v>28</v>
      </c>
      <c r="L640" s="5" t="s">
        <v>21</v>
      </c>
      <c r="M640" s="7">
        <v>1590.6</v>
      </c>
      <c r="N640" s="5">
        <v>5</v>
      </c>
      <c r="O640" s="5">
        <v>0</v>
      </c>
      <c r="P640" s="8">
        <v>572.55000000000007</v>
      </c>
      <c r="Q640" s="5" t="s">
        <v>30</v>
      </c>
      <c r="R640">
        <f t="shared" si="29"/>
        <v>2</v>
      </c>
    </row>
    <row r="641" spans="1:18" ht="15.5" x14ac:dyDescent="0.35">
      <c r="A641" s="5">
        <v>78</v>
      </c>
      <c r="B641" s="5">
        <f t="shared" si="28"/>
        <v>2014</v>
      </c>
      <c r="C641" s="5">
        <f t="shared" si="27"/>
        <v>11</v>
      </c>
      <c r="D641" s="5" t="s">
        <v>139</v>
      </c>
      <c r="E641" s="6">
        <v>41967</v>
      </c>
      <c r="F641" s="6">
        <v>41968</v>
      </c>
      <c r="G641" s="5" t="s">
        <v>16</v>
      </c>
      <c r="H641" s="5" t="s">
        <v>17</v>
      </c>
      <c r="I641" s="5" t="s">
        <v>35</v>
      </c>
      <c r="J641" s="5" t="s">
        <v>36</v>
      </c>
      <c r="K641" s="5" t="s">
        <v>37</v>
      </c>
      <c r="L641" s="5" t="s">
        <v>21</v>
      </c>
      <c r="M641" s="7">
        <v>1487.4</v>
      </c>
      <c r="N641" s="5">
        <v>10</v>
      </c>
      <c r="O641" s="5">
        <v>0</v>
      </c>
      <c r="P641" s="8">
        <v>728.7</v>
      </c>
      <c r="Q641" s="5" t="s">
        <v>30</v>
      </c>
      <c r="R641">
        <f t="shared" si="29"/>
        <v>1</v>
      </c>
    </row>
    <row r="642" spans="1:18" ht="15.5" x14ac:dyDescent="0.35">
      <c r="A642" s="5">
        <v>87</v>
      </c>
      <c r="B642" s="5">
        <f t="shared" si="28"/>
        <v>2014</v>
      </c>
      <c r="C642" s="5">
        <f t="shared" ref="C642:C705" si="30">MONTH(E642)</f>
        <v>11</v>
      </c>
      <c r="D642" s="5" t="s">
        <v>146</v>
      </c>
      <c r="E642" s="6">
        <v>41966</v>
      </c>
      <c r="F642" s="6">
        <v>41966</v>
      </c>
      <c r="G642" s="5" t="s">
        <v>39</v>
      </c>
      <c r="H642" s="5" t="s">
        <v>34</v>
      </c>
      <c r="I642" s="5" t="s">
        <v>143</v>
      </c>
      <c r="J642" s="5" t="s">
        <v>144</v>
      </c>
      <c r="K642" s="5" t="s">
        <v>42</v>
      </c>
      <c r="L642" s="5" t="s">
        <v>49</v>
      </c>
      <c r="M642" s="7">
        <v>2266.44</v>
      </c>
      <c r="N642" s="5">
        <v>4</v>
      </c>
      <c r="O642" s="5">
        <v>0</v>
      </c>
      <c r="P642" s="8">
        <v>113.28</v>
      </c>
      <c r="Q642" s="5" t="s">
        <v>32</v>
      </c>
      <c r="R642">
        <f t="shared" si="29"/>
        <v>0</v>
      </c>
    </row>
    <row r="643" spans="1:18" ht="15.5" x14ac:dyDescent="0.35">
      <c r="A643" s="5">
        <v>471</v>
      </c>
      <c r="B643" s="5">
        <f t="shared" ref="B643:B706" si="31">YEAR(E643)</f>
        <v>2014</v>
      </c>
      <c r="C643" s="5">
        <f t="shared" si="30"/>
        <v>11</v>
      </c>
      <c r="D643" s="5" t="s">
        <v>216</v>
      </c>
      <c r="E643" s="6">
        <v>41962</v>
      </c>
      <c r="F643" s="6">
        <v>41962</v>
      </c>
      <c r="G643" s="5" t="s">
        <v>39</v>
      </c>
      <c r="H643" s="5" t="s">
        <v>17</v>
      </c>
      <c r="I643" s="5" t="s">
        <v>183</v>
      </c>
      <c r="J643" s="5" t="s">
        <v>103</v>
      </c>
      <c r="K643" s="5" t="s">
        <v>28</v>
      </c>
      <c r="L643" s="5" t="s">
        <v>49</v>
      </c>
      <c r="M643" s="7">
        <v>1798.6763999999998</v>
      </c>
      <c r="N643" s="5">
        <v>4</v>
      </c>
      <c r="O643" s="5">
        <v>0.17</v>
      </c>
      <c r="P643" s="8">
        <v>86.636399999999981</v>
      </c>
      <c r="Q643" s="5" t="s">
        <v>22</v>
      </c>
      <c r="R643">
        <f t="shared" ref="R643:R706" si="32">F643-E643</f>
        <v>0</v>
      </c>
    </row>
    <row r="644" spans="1:18" ht="15.5" x14ac:dyDescent="0.35">
      <c r="A644" s="5">
        <v>656</v>
      </c>
      <c r="B644" s="5">
        <f t="shared" si="31"/>
        <v>2014</v>
      </c>
      <c r="C644" s="5">
        <f t="shared" si="30"/>
        <v>11</v>
      </c>
      <c r="D644" s="5" t="s">
        <v>495</v>
      </c>
      <c r="E644" s="6">
        <v>41962</v>
      </c>
      <c r="F644" s="6">
        <v>41967</v>
      </c>
      <c r="G644" s="5" t="s">
        <v>47</v>
      </c>
      <c r="H644" s="5" t="s">
        <v>17</v>
      </c>
      <c r="I644" s="5" t="s">
        <v>78</v>
      </c>
      <c r="J644" s="5" t="s">
        <v>79</v>
      </c>
      <c r="K644" s="5" t="s">
        <v>37</v>
      </c>
      <c r="L644" s="5" t="s">
        <v>21</v>
      </c>
      <c r="M644" s="7">
        <v>1908.1800000000003</v>
      </c>
      <c r="N644" s="5">
        <v>3</v>
      </c>
      <c r="O644" s="5">
        <v>0</v>
      </c>
      <c r="P644" s="8">
        <v>820.44</v>
      </c>
      <c r="Q644" s="5" t="s">
        <v>22</v>
      </c>
      <c r="R644">
        <f t="shared" si="32"/>
        <v>5</v>
      </c>
    </row>
    <row r="645" spans="1:18" ht="15.5" x14ac:dyDescent="0.35">
      <c r="A645" s="5">
        <v>433</v>
      </c>
      <c r="B645" s="5">
        <f t="shared" si="31"/>
        <v>2014</v>
      </c>
      <c r="C645" s="5">
        <f t="shared" si="30"/>
        <v>11</v>
      </c>
      <c r="D645" s="5" t="s">
        <v>394</v>
      </c>
      <c r="E645" s="6">
        <v>41958</v>
      </c>
      <c r="F645" s="6">
        <v>41962</v>
      </c>
      <c r="G645" s="5" t="s">
        <v>47</v>
      </c>
      <c r="H645" s="5" t="s">
        <v>17</v>
      </c>
      <c r="I645" s="5" t="s">
        <v>81</v>
      </c>
      <c r="J645" s="5" t="s">
        <v>82</v>
      </c>
      <c r="K645" s="5" t="s">
        <v>59</v>
      </c>
      <c r="L645" s="5" t="s">
        <v>21</v>
      </c>
      <c r="M645" s="7">
        <v>3045.8399999999997</v>
      </c>
      <c r="N645" s="5">
        <v>7</v>
      </c>
      <c r="O645" s="5">
        <v>0</v>
      </c>
      <c r="P645" s="8">
        <v>1035.5800000000002</v>
      </c>
      <c r="Q645" s="5" t="s">
        <v>22</v>
      </c>
      <c r="R645">
        <f t="shared" si="32"/>
        <v>4</v>
      </c>
    </row>
    <row r="646" spans="1:18" ht="15.5" x14ac:dyDescent="0.35">
      <c r="A646" s="5">
        <v>658</v>
      </c>
      <c r="B646" s="5">
        <f t="shared" si="31"/>
        <v>2014</v>
      </c>
      <c r="C646" s="5">
        <f t="shared" si="30"/>
        <v>11</v>
      </c>
      <c r="D646" s="5" t="s">
        <v>517</v>
      </c>
      <c r="E646" s="6">
        <v>41957</v>
      </c>
      <c r="F646" s="6">
        <v>41963</v>
      </c>
      <c r="G646" s="5" t="s">
        <v>47</v>
      </c>
      <c r="H646" s="5" t="s">
        <v>34</v>
      </c>
      <c r="I646" s="5" t="s">
        <v>18</v>
      </c>
      <c r="J646" s="5" t="s">
        <v>48</v>
      </c>
      <c r="K646" s="5" t="s">
        <v>20</v>
      </c>
      <c r="L646" s="5" t="s">
        <v>29</v>
      </c>
      <c r="M646" s="7">
        <v>4.18</v>
      </c>
      <c r="N646" s="5">
        <v>1</v>
      </c>
      <c r="O646" s="5">
        <v>0</v>
      </c>
      <c r="P646" s="8">
        <v>1.5047999999999999</v>
      </c>
      <c r="Q646" s="5" t="s">
        <v>32</v>
      </c>
      <c r="R646">
        <f t="shared" si="32"/>
        <v>6</v>
      </c>
    </row>
    <row r="647" spans="1:18" ht="15.5" x14ac:dyDescent="0.35">
      <c r="A647" s="5">
        <v>486</v>
      </c>
      <c r="B647" s="5">
        <f t="shared" si="31"/>
        <v>2014</v>
      </c>
      <c r="C647" s="5">
        <f t="shared" si="30"/>
        <v>11</v>
      </c>
      <c r="D647" s="5" t="s">
        <v>44</v>
      </c>
      <c r="E647" s="6">
        <v>41956</v>
      </c>
      <c r="F647" s="6">
        <v>41961</v>
      </c>
      <c r="G647" s="5" t="s">
        <v>47</v>
      </c>
      <c r="H647" s="5" t="s">
        <v>17</v>
      </c>
      <c r="I647" s="5" t="s">
        <v>57</v>
      </c>
      <c r="J647" s="5" t="s">
        <v>58</v>
      </c>
      <c r="K647" s="5" t="s">
        <v>59</v>
      </c>
      <c r="L647" s="5" t="s">
        <v>21</v>
      </c>
      <c r="M647" s="7">
        <v>2171.3000000000002</v>
      </c>
      <c r="N647" s="5">
        <v>5</v>
      </c>
      <c r="O647" s="5">
        <v>0</v>
      </c>
      <c r="P647" s="8">
        <v>390.79999999999995</v>
      </c>
      <c r="Q647" s="5" t="s">
        <v>22</v>
      </c>
      <c r="R647">
        <f t="shared" si="32"/>
        <v>5</v>
      </c>
    </row>
    <row r="648" spans="1:18" ht="15.5" x14ac:dyDescent="0.35">
      <c r="A648" s="5">
        <v>1</v>
      </c>
      <c r="B648" s="5">
        <f t="shared" si="31"/>
        <v>2014</v>
      </c>
      <c r="C648" s="5">
        <f t="shared" si="30"/>
        <v>11</v>
      </c>
      <c r="D648" s="5" t="s">
        <v>15</v>
      </c>
      <c r="E648" s="6">
        <v>41954</v>
      </c>
      <c r="F648" s="6">
        <v>41956</v>
      </c>
      <c r="G648" s="5" t="s">
        <v>16</v>
      </c>
      <c r="H648" s="5" t="s">
        <v>17</v>
      </c>
      <c r="I648" s="5" t="s">
        <v>18</v>
      </c>
      <c r="J648" s="5" t="s">
        <v>19</v>
      </c>
      <c r="K648" s="5" t="s">
        <v>20</v>
      </c>
      <c r="L648" s="5" t="s">
        <v>21</v>
      </c>
      <c r="M648" s="7">
        <v>221.98</v>
      </c>
      <c r="N648" s="5">
        <v>2</v>
      </c>
      <c r="O648" s="5">
        <v>0</v>
      </c>
      <c r="P648" s="8">
        <v>62.15440000000001</v>
      </c>
      <c r="Q648" s="5" t="s">
        <v>22</v>
      </c>
      <c r="R648">
        <f t="shared" si="32"/>
        <v>2</v>
      </c>
    </row>
    <row r="649" spans="1:18" ht="15.5" x14ac:dyDescent="0.35">
      <c r="A649" s="5">
        <v>9</v>
      </c>
      <c r="B649" s="5">
        <f t="shared" si="31"/>
        <v>2014</v>
      </c>
      <c r="C649" s="5">
        <f t="shared" si="30"/>
        <v>11</v>
      </c>
      <c r="D649" s="5" t="s">
        <v>15</v>
      </c>
      <c r="E649" s="6">
        <v>41954</v>
      </c>
      <c r="F649" s="6">
        <v>41956</v>
      </c>
      <c r="G649" s="5" t="s">
        <v>16</v>
      </c>
      <c r="H649" s="5" t="s">
        <v>17</v>
      </c>
      <c r="I649" s="5" t="s">
        <v>18</v>
      </c>
      <c r="J649" s="5" t="s">
        <v>19</v>
      </c>
      <c r="K649" s="5" t="s">
        <v>20</v>
      </c>
      <c r="L649" s="5" t="s">
        <v>29</v>
      </c>
      <c r="M649" s="7">
        <v>341.96</v>
      </c>
      <c r="N649" s="5">
        <v>2</v>
      </c>
      <c r="O649" s="5">
        <v>0</v>
      </c>
      <c r="P649" s="8">
        <v>54.713599999999985</v>
      </c>
      <c r="Q649" s="5" t="s">
        <v>22</v>
      </c>
      <c r="R649">
        <f t="shared" si="32"/>
        <v>2</v>
      </c>
    </row>
    <row r="650" spans="1:18" ht="15.5" x14ac:dyDescent="0.35">
      <c r="A650" s="5">
        <v>423</v>
      </c>
      <c r="B650" s="5">
        <f t="shared" si="31"/>
        <v>2014</v>
      </c>
      <c r="C650" s="5">
        <f t="shared" si="30"/>
        <v>11</v>
      </c>
      <c r="D650" s="5" t="s">
        <v>387</v>
      </c>
      <c r="E650" s="6">
        <v>41954</v>
      </c>
      <c r="F650" s="6">
        <v>41954</v>
      </c>
      <c r="G650" s="5" t="s">
        <v>39</v>
      </c>
      <c r="H650" s="5" t="s">
        <v>34</v>
      </c>
      <c r="I650" s="5" t="s">
        <v>91</v>
      </c>
      <c r="J650" s="5" t="s">
        <v>52</v>
      </c>
      <c r="K650" s="5" t="s">
        <v>28</v>
      </c>
      <c r="L650" s="5" t="s">
        <v>21</v>
      </c>
      <c r="M650" s="7">
        <v>763.92</v>
      </c>
      <c r="N650" s="5">
        <v>4</v>
      </c>
      <c r="O650" s="5">
        <v>0</v>
      </c>
      <c r="P650" s="8">
        <v>381.96</v>
      </c>
      <c r="Q650" s="5" t="s">
        <v>30</v>
      </c>
      <c r="R650">
        <f t="shared" si="32"/>
        <v>0</v>
      </c>
    </row>
    <row r="651" spans="1:18" ht="15.5" x14ac:dyDescent="0.35">
      <c r="A651" s="5">
        <v>132</v>
      </c>
      <c r="B651" s="5">
        <f t="shared" si="31"/>
        <v>2014</v>
      </c>
      <c r="C651" s="5">
        <f t="shared" si="30"/>
        <v>11</v>
      </c>
      <c r="D651" s="5" t="s">
        <v>181</v>
      </c>
      <c r="E651" s="6">
        <v>41950</v>
      </c>
      <c r="F651" s="6">
        <v>41953</v>
      </c>
      <c r="G651" s="5" t="s">
        <v>16</v>
      </c>
      <c r="H651" s="5" t="s">
        <v>17</v>
      </c>
      <c r="I651" s="5" t="s">
        <v>61</v>
      </c>
      <c r="J651" s="5" t="s">
        <v>62</v>
      </c>
      <c r="K651" s="5" t="s">
        <v>28</v>
      </c>
      <c r="L651" s="5" t="s">
        <v>21</v>
      </c>
      <c r="M651" s="7">
        <v>2330.6400000000003</v>
      </c>
      <c r="N651" s="5">
        <v>9</v>
      </c>
      <c r="O651" s="5">
        <v>0</v>
      </c>
      <c r="P651" s="8">
        <v>1025.46</v>
      </c>
      <c r="Q651" s="5" t="s">
        <v>30</v>
      </c>
      <c r="R651">
        <f t="shared" si="32"/>
        <v>3</v>
      </c>
    </row>
    <row r="652" spans="1:18" ht="15.5" x14ac:dyDescent="0.35">
      <c r="A652" s="5">
        <v>5</v>
      </c>
      <c r="B652" s="5">
        <f t="shared" si="31"/>
        <v>2014</v>
      </c>
      <c r="C652" s="5">
        <f t="shared" si="30"/>
        <v>11</v>
      </c>
      <c r="D652" s="5" t="s">
        <v>38</v>
      </c>
      <c r="E652" s="6">
        <v>41948</v>
      </c>
      <c r="F652" s="6">
        <v>41949</v>
      </c>
      <c r="G652" s="5" t="s">
        <v>39</v>
      </c>
      <c r="H652" s="5" t="s">
        <v>17</v>
      </c>
      <c r="I652" s="5" t="s">
        <v>40</v>
      </c>
      <c r="J652" s="5" t="s">
        <v>41</v>
      </c>
      <c r="K652" s="5" t="s">
        <v>42</v>
      </c>
      <c r="L652" s="5" t="s">
        <v>21</v>
      </c>
      <c r="M652" s="7">
        <v>2832.96</v>
      </c>
      <c r="N652" s="5">
        <v>8</v>
      </c>
      <c r="O652" s="5">
        <v>0</v>
      </c>
      <c r="P652" s="8">
        <v>311.52</v>
      </c>
      <c r="Q652" s="5" t="s">
        <v>30</v>
      </c>
      <c r="R652">
        <f t="shared" si="32"/>
        <v>1</v>
      </c>
    </row>
    <row r="653" spans="1:18" ht="15.5" x14ac:dyDescent="0.35">
      <c r="A653" s="5">
        <v>447</v>
      </c>
      <c r="B653" s="5">
        <f t="shared" si="31"/>
        <v>2014</v>
      </c>
      <c r="C653" s="5">
        <f t="shared" si="30"/>
        <v>11</v>
      </c>
      <c r="D653" s="5" t="s">
        <v>403</v>
      </c>
      <c r="E653" s="6">
        <v>41947</v>
      </c>
      <c r="F653" s="6">
        <v>41949</v>
      </c>
      <c r="G653" s="5" t="s">
        <v>24</v>
      </c>
      <c r="H653" s="5" t="s">
        <v>17</v>
      </c>
      <c r="I653" s="5" t="s">
        <v>67</v>
      </c>
      <c r="J653" s="5" t="s">
        <v>68</v>
      </c>
      <c r="K653" s="5" t="s">
        <v>37</v>
      </c>
      <c r="L653" s="5" t="s">
        <v>49</v>
      </c>
      <c r="M653" s="7">
        <v>1856.34</v>
      </c>
      <c r="N653" s="5">
        <v>6</v>
      </c>
      <c r="O653" s="5">
        <v>0</v>
      </c>
      <c r="P653" s="8">
        <v>909.54</v>
      </c>
      <c r="Q653" s="5" t="s">
        <v>30</v>
      </c>
      <c r="R653">
        <f t="shared" si="32"/>
        <v>2</v>
      </c>
    </row>
    <row r="654" spans="1:18" ht="15.5" x14ac:dyDescent="0.35">
      <c r="A654" s="5">
        <v>654</v>
      </c>
      <c r="B654" s="5">
        <f t="shared" si="31"/>
        <v>2014</v>
      </c>
      <c r="C654" s="5">
        <f t="shared" si="30"/>
        <v>11</v>
      </c>
      <c r="D654" s="5" t="s">
        <v>518</v>
      </c>
      <c r="E654" s="6">
        <v>41947</v>
      </c>
      <c r="F654" s="6">
        <v>41951</v>
      </c>
      <c r="G654" s="5" t="s">
        <v>24</v>
      </c>
      <c r="H654" s="5" t="s">
        <v>25</v>
      </c>
      <c r="I654" s="5" t="s">
        <v>61</v>
      </c>
      <c r="J654" s="5" t="s">
        <v>62</v>
      </c>
      <c r="K654" s="5" t="s">
        <v>28</v>
      </c>
      <c r="L654" s="5" t="s">
        <v>21</v>
      </c>
      <c r="M654" s="7">
        <v>1839.18</v>
      </c>
      <c r="N654" s="5">
        <v>7</v>
      </c>
      <c r="O654" s="5">
        <v>0</v>
      </c>
      <c r="P654" s="8">
        <v>238.98000000000002</v>
      </c>
      <c r="Q654" s="5" t="s">
        <v>22</v>
      </c>
      <c r="R654">
        <f t="shared" si="32"/>
        <v>4</v>
      </c>
    </row>
    <row r="655" spans="1:18" ht="15.5" x14ac:dyDescent="0.35">
      <c r="A655" s="5">
        <v>551</v>
      </c>
      <c r="B655" s="5">
        <f t="shared" si="31"/>
        <v>2013</v>
      </c>
      <c r="C655" s="5">
        <f t="shared" si="30"/>
        <v>11</v>
      </c>
      <c r="D655" s="5" t="s">
        <v>464</v>
      </c>
      <c r="E655" s="6">
        <v>41608</v>
      </c>
      <c r="F655" s="6">
        <v>41612</v>
      </c>
      <c r="G655" s="5" t="s">
        <v>24</v>
      </c>
      <c r="H655" s="5" t="s">
        <v>17</v>
      </c>
      <c r="I655" s="5" t="s">
        <v>329</v>
      </c>
      <c r="J655" s="5" t="s">
        <v>103</v>
      </c>
      <c r="K655" s="5" t="s">
        <v>28</v>
      </c>
      <c r="L655" s="5" t="s">
        <v>29</v>
      </c>
      <c r="M655" s="7">
        <v>2051.1000000000004</v>
      </c>
      <c r="N655" s="5">
        <v>5</v>
      </c>
      <c r="O655" s="5">
        <v>0</v>
      </c>
      <c r="P655" s="8">
        <v>40.949999999999996</v>
      </c>
      <c r="Q655" s="5" t="s">
        <v>22</v>
      </c>
      <c r="R655">
        <f t="shared" si="32"/>
        <v>4</v>
      </c>
    </row>
    <row r="656" spans="1:18" ht="15.5" x14ac:dyDescent="0.35">
      <c r="A656" s="5">
        <v>98</v>
      </c>
      <c r="B656" s="5">
        <f t="shared" si="31"/>
        <v>2013</v>
      </c>
      <c r="C656" s="5">
        <f t="shared" si="30"/>
        <v>11</v>
      </c>
      <c r="D656" s="5" t="s">
        <v>150</v>
      </c>
      <c r="E656" s="6">
        <v>41606</v>
      </c>
      <c r="F656" s="6">
        <v>41610</v>
      </c>
      <c r="G656" s="5" t="s">
        <v>24</v>
      </c>
      <c r="H656" s="5" t="s">
        <v>34</v>
      </c>
      <c r="I656" s="5" t="s">
        <v>26</v>
      </c>
      <c r="J656" s="5" t="s">
        <v>27</v>
      </c>
      <c r="K656" s="5" t="s">
        <v>28</v>
      </c>
      <c r="L656" s="5" t="s">
        <v>29</v>
      </c>
      <c r="M656" s="7">
        <v>2891.6999999999994</v>
      </c>
      <c r="N656" s="5">
        <v>7</v>
      </c>
      <c r="O656" s="5">
        <v>0.1</v>
      </c>
      <c r="P656" s="8">
        <v>96.390000000000043</v>
      </c>
      <c r="Q656" s="5" t="s">
        <v>32</v>
      </c>
      <c r="R656">
        <f t="shared" si="32"/>
        <v>4</v>
      </c>
    </row>
    <row r="657" spans="1:18" ht="15.5" x14ac:dyDescent="0.35">
      <c r="A657" s="5">
        <v>730</v>
      </c>
      <c r="B657" s="5">
        <f t="shared" si="31"/>
        <v>2013</v>
      </c>
      <c r="C657" s="5">
        <f t="shared" si="30"/>
        <v>11</v>
      </c>
      <c r="D657" s="5" t="s">
        <v>550</v>
      </c>
      <c r="E657" s="6">
        <v>41601</v>
      </c>
      <c r="F657" s="6">
        <v>41603</v>
      </c>
      <c r="G657" s="5" t="s">
        <v>16</v>
      </c>
      <c r="H657" s="5" t="s">
        <v>25</v>
      </c>
      <c r="I657" s="5" t="s">
        <v>81</v>
      </c>
      <c r="J657" s="5" t="s">
        <v>82</v>
      </c>
      <c r="K657" s="5" t="s">
        <v>59</v>
      </c>
      <c r="L657" s="5" t="s">
        <v>29</v>
      </c>
      <c r="M657" s="7">
        <v>836.92799999999988</v>
      </c>
      <c r="N657" s="5">
        <v>4</v>
      </c>
      <c r="O657" s="5">
        <v>0.2</v>
      </c>
      <c r="P657" s="8">
        <v>230.12800000000007</v>
      </c>
      <c r="Q657" s="5" t="s">
        <v>22</v>
      </c>
      <c r="R657">
        <f t="shared" si="32"/>
        <v>2</v>
      </c>
    </row>
    <row r="658" spans="1:18" ht="15.5" x14ac:dyDescent="0.35">
      <c r="A658" s="5">
        <v>264</v>
      </c>
      <c r="B658" s="5">
        <f t="shared" si="31"/>
        <v>2013</v>
      </c>
      <c r="C658" s="5">
        <f t="shared" si="30"/>
        <v>11</v>
      </c>
      <c r="D658" s="5" t="s">
        <v>278</v>
      </c>
      <c r="E658" s="6">
        <v>41599</v>
      </c>
      <c r="F658" s="6">
        <v>41602</v>
      </c>
      <c r="G658" s="5" t="s">
        <v>24</v>
      </c>
      <c r="H658" s="5" t="s">
        <v>17</v>
      </c>
      <c r="I658" s="5" t="s">
        <v>64</v>
      </c>
      <c r="J658" s="5" t="s">
        <v>36</v>
      </c>
      <c r="K658" s="5" t="s">
        <v>37</v>
      </c>
      <c r="L658" s="5" t="s">
        <v>21</v>
      </c>
      <c r="M658" s="7">
        <v>1593.6480000000001</v>
      </c>
      <c r="N658" s="5">
        <v>7</v>
      </c>
      <c r="O658" s="5">
        <v>0.15</v>
      </c>
      <c r="P658" s="8">
        <v>-225.16200000000003</v>
      </c>
      <c r="Q658" s="5" t="s">
        <v>30</v>
      </c>
      <c r="R658">
        <f t="shared" si="32"/>
        <v>3</v>
      </c>
    </row>
    <row r="659" spans="1:18" ht="15.5" x14ac:dyDescent="0.35">
      <c r="A659" s="5">
        <v>652</v>
      </c>
      <c r="B659" s="5">
        <f t="shared" si="31"/>
        <v>2013</v>
      </c>
      <c r="C659" s="5">
        <f t="shared" si="30"/>
        <v>11</v>
      </c>
      <c r="D659" s="5" t="s">
        <v>256</v>
      </c>
      <c r="E659" s="6">
        <v>41597</v>
      </c>
      <c r="F659" s="6">
        <v>41601</v>
      </c>
      <c r="G659" s="5" t="s">
        <v>47</v>
      </c>
      <c r="H659" s="5" t="s">
        <v>17</v>
      </c>
      <c r="I659" s="5" t="s">
        <v>61</v>
      </c>
      <c r="J659" s="5" t="s">
        <v>62</v>
      </c>
      <c r="K659" s="5" t="s">
        <v>28</v>
      </c>
      <c r="L659" s="5" t="s">
        <v>21</v>
      </c>
      <c r="M659" s="7">
        <v>1317.8999999999999</v>
      </c>
      <c r="N659" s="5">
        <v>5</v>
      </c>
      <c r="O659" s="5">
        <v>0</v>
      </c>
      <c r="P659" s="8">
        <v>0</v>
      </c>
      <c r="Q659" s="5" t="s">
        <v>22</v>
      </c>
      <c r="R659">
        <f t="shared" si="32"/>
        <v>4</v>
      </c>
    </row>
    <row r="660" spans="1:18" ht="15.5" x14ac:dyDescent="0.35">
      <c r="A660" s="5">
        <v>14</v>
      </c>
      <c r="B660" s="5">
        <f t="shared" si="31"/>
        <v>2013</v>
      </c>
      <c r="C660" s="5">
        <f t="shared" si="30"/>
        <v>11</v>
      </c>
      <c r="D660" s="5" t="s">
        <v>56</v>
      </c>
      <c r="E660" s="6">
        <v>41591</v>
      </c>
      <c r="F660" s="6">
        <v>41591</v>
      </c>
      <c r="G660" s="5" t="s">
        <v>39</v>
      </c>
      <c r="H660" s="5" t="s">
        <v>34</v>
      </c>
      <c r="I660" s="5" t="s">
        <v>57</v>
      </c>
      <c r="J660" s="5" t="s">
        <v>58</v>
      </c>
      <c r="K660" s="5" t="s">
        <v>59</v>
      </c>
      <c r="L660" s="5" t="s">
        <v>29</v>
      </c>
      <c r="M660" s="7">
        <v>2221.8000000000002</v>
      </c>
      <c r="N660" s="5">
        <v>7</v>
      </c>
      <c r="O660" s="5">
        <v>0</v>
      </c>
      <c r="P660" s="8">
        <v>622.02</v>
      </c>
      <c r="Q660" s="5" t="s">
        <v>30</v>
      </c>
      <c r="R660">
        <f t="shared" si="32"/>
        <v>0</v>
      </c>
    </row>
    <row r="661" spans="1:18" ht="15.5" x14ac:dyDescent="0.35">
      <c r="A661" s="5">
        <v>357</v>
      </c>
      <c r="B661" s="5">
        <f t="shared" si="31"/>
        <v>2013</v>
      </c>
      <c r="C661" s="5">
        <f t="shared" si="30"/>
        <v>11</v>
      </c>
      <c r="D661" s="5" t="s">
        <v>114</v>
      </c>
      <c r="E661" s="6">
        <v>41591</v>
      </c>
      <c r="F661" s="6">
        <v>41595</v>
      </c>
      <c r="G661" s="5" t="s">
        <v>47</v>
      </c>
      <c r="H661" s="5" t="s">
        <v>17</v>
      </c>
      <c r="I661" s="5" t="s">
        <v>345</v>
      </c>
      <c r="J661" s="5" t="s">
        <v>36</v>
      </c>
      <c r="K661" s="5" t="s">
        <v>37</v>
      </c>
      <c r="L661" s="5" t="s">
        <v>49</v>
      </c>
      <c r="M661" s="7">
        <v>2489.3999999999996</v>
      </c>
      <c r="N661" s="5">
        <v>9</v>
      </c>
      <c r="O661" s="5">
        <v>0</v>
      </c>
      <c r="P661" s="8">
        <v>273.78000000000003</v>
      </c>
      <c r="Q661" s="5" t="s">
        <v>22</v>
      </c>
      <c r="R661">
        <f t="shared" si="32"/>
        <v>4</v>
      </c>
    </row>
    <row r="662" spans="1:18" ht="15.5" x14ac:dyDescent="0.35">
      <c r="A662" s="5">
        <v>781</v>
      </c>
      <c r="B662" s="5">
        <f t="shared" si="31"/>
        <v>2013</v>
      </c>
      <c r="C662" s="5">
        <f t="shared" si="30"/>
        <v>11</v>
      </c>
      <c r="D662" s="5" t="s">
        <v>567</v>
      </c>
      <c r="E662" s="6">
        <v>41588</v>
      </c>
      <c r="F662" s="6">
        <v>41591</v>
      </c>
      <c r="G662" s="5" t="s">
        <v>16</v>
      </c>
      <c r="H662" s="5" t="s">
        <v>25</v>
      </c>
      <c r="I662" s="5" t="s">
        <v>64</v>
      </c>
      <c r="J662" s="5" t="s">
        <v>36</v>
      </c>
      <c r="K662" s="5" t="s">
        <v>37</v>
      </c>
      <c r="L662" s="5" t="s">
        <v>29</v>
      </c>
      <c r="M662" s="7">
        <v>2012.049</v>
      </c>
      <c r="N662" s="5">
        <v>6</v>
      </c>
      <c r="O662" s="5">
        <v>0.35</v>
      </c>
      <c r="P662" s="8">
        <v>-1021.6709999999998</v>
      </c>
      <c r="Q662" s="5" t="s">
        <v>32</v>
      </c>
      <c r="R662">
        <f t="shared" si="32"/>
        <v>3</v>
      </c>
    </row>
    <row r="663" spans="1:18" ht="15.5" x14ac:dyDescent="0.35">
      <c r="A663" s="5">
        <v>289</v>
      </c>
      <c r="B663" s="5">
        <f t="shared" si="31"/>
        <v>2013</v>
      </c>
      <c r="C663" s="5">
        <f t="shared" si="30"/>
        <v>11</v>
      </c>
      <c r="D663" s="5" t="s">
        <v>300</v>
      </c>
      <c r="E663" s="6">
        <v>41587</v>
      </c>
      <c r="F663" s="6">
        <v>41591</v>
      </c>
      <c r="G663" s="5" t="s">
        <v>47</v>
      </c>
      <c r="H663" s="5" t="s">
        <v>17</v>
      </c>
      <c r="I663" s="5" t="s">
        <v>18</v>
      </c>
      <c r="J663" s="5" t="s">
        <v>19</v>
      </c>
      <c r="K663" s="5" t="s">
        <v>20</v>
      </c>
      <c r="L663" s="5" t="s">
        <v>29</v>
      </c>
      <c r="M663" s="7">
        <v>1024.3800000000001</v>
      </c>
      <c r="N663" s="5">
        <v>7</v>
      </c>
      <c r="O663" s="5">
        <v>0</v>
      </c>
      <c r="P663" s="8">
        <v>215.11979999999994</v>
      </c>
      <c r="Q663" s="5" t="s">
        <v>32</v>
      </c>
      <c r="R663">
        <f t="shared" si="32"/>
        <v>4</v>
      </c>
    </row>
    <row r="664" spans="1:18" ht="15.5" x14ac:dyDescent="0.35">
      <c r="A664" s="5">
        <v>342</v>
      </c>
      <c r="B664" s="5">
        <f t="shared" si="31"/>
        <v>2013</v>
      </c>
      <c r="C664" s="5">
        <f t="shared" si="30"/>
        <v>11</v>
      </c>
      <c r="D664" s="5" t="s">
        <v>300</v>
      </c>
      <c r="E664" s="6">
        <v>41587</v>
      </c>
      <c r="F664" s="6">
        <v>41591</v>
      </c>
      <c r="G664" s="5" t="s">
        <v>47</v>
      </c>
      <c r="H664" s="5" t="s">
        <v>17</v>
      </c>
      <c r="I664" s="5" t="s">
        <v>18</v>
      </c>
      <c r="J664" s="5" t="s">
        <v>19</v>
      </c>
      <c r="K664" s="5" t="s">
        <v>20</v>
      </c>
      <c r="L664" s="5" t="s">
        <v>49</v>
      </c>
      <c r="M664" s="7">
        <v>26.22</v>
      </c>
      <c r="N664" s="5">
        <v>3</v>
      </c>
      <c r="O664" s="5">
        <v>0</v>
      </c>
      <c r="P664" s="8">
        <v>12.323399999999999</v>
      </c>
      <c r="Q664" s="5" t="s">
        <v>32</v>
      </c>
      <c r="R664">
        <f t="shared" si="32"/>
        <v>4</v>
      </c>
    </row>
    <row r="665" spans="1:18" ht="15.5" x14ac:dyDescent="0.35">
      <c r="A665" s="5">
        <v>361</v>
      </c>
      <c r="B665" s="5">
        <f t="shared" si="31"/>
        <v>2013</v>
      </c>
      <c r="C665" s="5">
        <f t="shared" si="30"/>
        <v>11</v>
      </c>
      <c r="D665" s="5" t="s">
        <v>300</v>
      </c>
      <c r="E665" s="6">
        <v>41587</v>
      </c>
      <c r="F665" s="6">
        <v>41591</v>
      </c>
      <c r="G665" s="5" t="s">
        <v>47</v>
      </c>
      <c r="H665" s="5" t="s">
        <v>17</v>
      </c>
      <c r="I665" s="5" t="s">
        <v>18</v>
      </c>
      <c r="J665" s="5" t="s">
        <v>19</v>
      </c>
      <c r="K665" s="5" t="s">
        <v>20</v>
      </c>
      <c r="L665" s="5" t="s">
        <v>49</v>
      </c>
      <c r="M665" s="7">
        <v>17.22</v>
      </c>
      <c r="N665" s="5">
        <v>3</v>
      </c>
      <c r="O665" s="5">
        <v>0</v>
      </c>
      <c r="P665" s="8">
        <v>7.9212000000000007</v>
      </c>
      <c r="Q665" s="5" t="s">
        <v>32</v>
      </c>
      <c r="R665">
        <f t="shared" si="32"/>
        <v>4</v>
      </c>
    </row>
    <row r="666" spans="1:18" ht="15.5" x14ac:dyDescent="0.35">
      <c r="A666" s="5">
        <v>391</v>
      </c>
      <c r="B666" s="5">
        <f t="shared" si="31"/>
        <v>2013</v>
      </c>
      <c r="C666" s="5">
        <f t="shared" si="30"/>
        <v>11</v>
      </c>
      <c r="D666" s="5" t="s">
        <v>300</v>
      </c>
      <c r="E666" s="6">
        <v>41587</v>
      </c>
      <c r="F666" s="6">
        <v>41591</v>
      </c>
      <c r="G666" s="5" t="s">
        <v>47</v>
      </c>
      <c r="H666" s="5" t="s">
        <v>17</v>
      </c>
      <c r="I666" s="5" t="s">
        <v>18</v>
      </c>
      <c r="J666" s="5" t="s">
        <v>19</v>
      </c>
      <c r="K666" s="5" t="s">
        <v>20</v>
      </c>
      <c r="L666" s="5" t="s">
        <v>49</v>
      </c>
      <c r="M666" s="7">
        <v>17.34</v>
      </c>
      <c r="N666" s="5">
        <v>3</v>
      </c>
      <c r="O666" s="5">
        <v>0</v>
      </c>
      <c r="P666" s="8">
        <v>8.4966000000000008</v>
      </c>
      <c r="Q666" s="5" t="s">
        <v>32</v>
      </c>
      <c r="R666">
        <f t="shared" si="32"/>
        <v>4</v>
      </c>
    </row>
    <row r="667" spans="1:18" ht="15.5" x14ac:dyDescent="0.35">
      <c r="A667" s="5">
        <v>445</v>
      </c>
      <c r="B667" s="5">
        <f t="shared" si="31"/>
        <v>2013</v>
      </c>
      <c r="C667" s="5">
        <f t="shared" si="30"/>
        <v>11</v>
      </c>
      <c r="D667" s="5" t="s">
        <v>269</v>
      </c>
      <c r="E667" s="6">
        <v>41585</v>
      </c>
      <c r="F667" s="6">
        <v>41590</v>
      </c>
      <c r="G667" s="5" t="s">
        <v>47</v>
      </c>
      <c r="H667" s="5" t="s">
        <v>17</v>
      </c>
      <c r="I667" s="5" t="s">
        <v>18</v>
      </c>
      <c r="J667" s="5" t="s">
        <v>19</v>
      </c>
      <c r="K667" s="5" t="s">
        <v>20</v>
      </c>
      <c r="L667" s="5" t="s">
        <v>21</v>
      </c>
      <c r="M667" s="7">
        <v>287.90999999999997</v>
      </c>
      <c r="N667" s="5">
        <v>3</v>
      </c>
      <c r="O667" s="5">
        <v>0.4</v>
      </c>
      <c r="P667" s="8">
        <v>33.589499999999987</v>
      </c>
      <c r="Q667" s="5" t="s">
        <v>32</v>
      </c>
      <c r="R667">
        <f t="shared" si="32"/>
        <v>5</v>
      </c>
    </row>
    <row r="668" spans="1:18" ht="15.5" x14ac:dyDescent="0.35">
      <c r="A668" s="5">
        <v>490</v>
      </c>
      <c r="B668" s="5">
        <f t="shared" si="31"/>
        <v>2013</v>
      </c>
      <c r="C668" s="5">
        <f t="shared" si="30"/>
        <v>11</v>
      </c>
      <c r="D668" s="5" t="s">
        <v>269</v>
      </c>
      <c r="E668" s="6">
        <v>41585</v>
      </c>
      <c r="F668" s="6">
        <v>41590</v>
      </c>
      <c r="G668" s="5" t="s">
        <v>47</v>
      </c>
      <c r="H668" s="5" t="s">
        <v>17</v>
      </c>
      <c r="I668" s="5" t="s">
        <v>18</v>
      </c>
      <c r="J668" s="5" t="s">
        <v>19</v>
      </c>
      <c r="K668" s="5" t="s">
        <v>20</v>
      </c>
      <c r="L668" s="5" t="s">
        <v>49</v>
      </c>
      <c r="M668" s="7">
        <v>177.64800000000002</v>
      </c>
      <c r="N668" s="5">
        <v>2</v>
      </c>
      <c r="O668" s="5">
        <v>0.2</v>
      </c>
      <c r="P668" s="8">
        <v>-28.867800000000017</v>
      </c>
      <c r="Q668" s="5" t="s">
        <v>32</v>
      </c>
      <c r="R668">
        <f t="shared" si="32"/>
        <v>5</v>
      </c>
    </row>
    <row r="669" spans="1:18" ht="15.5" x14ac:dyDescent="0.35">
      <c r="A669" s="5">
        <v>502</v>
      </c>
      <c r="B669" s="5">
        <f t="shared" si="31"/>
        <v>2013</v>
      </c>
      <c r="C669" s="5">
        <f t="shared" si="30"/>
        <v>11</v>
      </c>
      <c r="D669" s="5" t="s">
        <v>269</v>
      </c>
      <c r="E669" s="6">
        <v>41585</v>
      </c>
      <c r="F669" s="6">
        <v>41590</v>
      </c>
      <c r="G669" s="5" t="s">
        <v>47</v>
      </c>
      <c r="H669" s="5" t="s">
        <v>17</v>
      </c>
      <c r="I669" s="5" t="s">
        <v>18</v>
      </c>
      <c r="J669" s="5" t="s">
        <v>19</v>
      </c>
      <c r="K669" s="5" t="s">
        <v>20</v>
      </c>
      <c r="L669" s="5" t="s">
        <v>49</v>
      </c>
      <c r="M669" s="7">
        <v>84.784000000000006</v>
      </c>
      <c r="N669" s="5">
        <v>2</v>
      </c>
      <c r="O669" s="5">
        <v>0.2</v>
      </c>
      <c r="P669" s="8">
        <v>-16.956800000000005</v>
      </c>
      <c r="Q669" s="5" t="s">
        <v>32</v>
      </c>
      <c r="R669">
        <f t="shared" si="32"/>
        <v>5</v>
      </c>
    </row>
    <row r="670" spans="1:18" ht="15.5" x14ac:dyDescent="0.35">
      <c r="A670" s="5">
        <v>519</v>
      </c>
      <c r="B670" s="5">
        <f t="shared" si="31"/>
        <v>2013</v>
      </c>
      <c r="C670" s="5">
        <f t="shared" si="30"/>
        <v>11</v>
      </c>
      <c r="D670" s="5" t="s">
        <v>269</v>
      </c>
      <c r="E670" s="6">
        <v>41585</v>
      </c>
      <c r="F670" s="6">
        <v>41590</v>
      </c>
      <c r="G670" s="5" t="s">
        <v>47</v>
      </c>
      <c r="H670" s="5" t="s">
        <v>17</v>
      </c>
      <c r="I670" s="5" t="s">
        <v>18</v>
      </c>
      <c r="J670" s="5" t="s">
        <v>19</v>
      </c>
      <c r="K670" s="5" t="s">
        <v>20</v>
      </c>
      <c r="L670" s="5" t="s">
        <v>29</v>
      </c>
      <c r="M670" s="7">
        <v>64.959999999999994</v>
      </c>
      <c r="N670" s="5">
        <v>5</v>
      </c>
      <c r="O670" s="5">
        <v>0.6</v>
      </c>
      <c r="P670" s="8">
        <v>-84.447999999999993</v>
      </c>
      <c r="Q670" s="5" t="s">
        <v>32</v>
      </c>
      <c r="R670">
        <f t="shared" si="32"/>
        <v>5</v>
      </c>
    </row>
    <row r="671" spans="1:18" ht="15.5" x14ac:dyDescent="0.35">
      <c r="A671" s="5">
        <v>553</v>
      </c>
      <c r="B671" s="5">
        <f t="shared" si="31"/>
        <v>2013</v>
      </c>
      <c r="C671" s="5">
        <f t="shared" si="30"/>
        <v>11</v>
      </c>
      <c r="D671" s="5" t="s">
        <v>269</v>
      </c>
      <c r="E671" s="6">
        <v>41585</v>
      </c>
      <c r="F671" s="6">
        <v>41590</v>
      </c>
      <c r="G671" s="5" t="s">
        <v>47</v>
      </c>
      <c r="H671" s="5" t="s">
        <v>17</v>
      </c>
      <c r="I671" s="5" t="s">
        <v>18</v>
      </c>
      <c r="J671" s="5" t="s">
        <v>19</v>
      </c>
      <c r="K671" s="5" t="s">
        <v>20</v>
      </c>
      <c r="L671" s="5" t="s">
        <v>49</v>
      </c>
      <c r="M671" s="7">
        <v>23.64</v>
      </c>
      <c r="N671" s="5">
        <v>3</v>
      </c>
      <c r="O671" s="5">
        <v>0.2</v>
      </c>
      <c r="P671" s="8">
        <v>5.3190000000000008</v>
      </c>
      <c r="Q671" s="5" t="s">
        <v>32</v>
      </c>
      <c r="R671">
        <f t="shared" si="32"/>
        <v>5</v>
      </c>
    </row>
    <row r="672" spans="1:18" ht="15.5" x14ac:dyDescent="0.35">
      <c r="A672" s="5">
        <v>559</v>
      </c>
      <c r="B672" s="5">
        <f t="shared" si="31"/>
        <v>2013</v>
      </c>
      <c r="C672" s="5">
        <f t="shared" si="30"/>
        <v>11</v>
      </c>
      <c r="D672" s="5" t="s">
        <v>269</v>
      </c>
      <c r="E672" s="6">
        <v>41585</v>
      </c>
      <c r="F672" s="6">
        <v>41590</v>
      </c>
      <c r="G672" s="5" t="s">
        <v>47</v>
      </c>
      <c r="H672" s="5" t="s">
        <v>17</v>
      </c>
      <c r="I672" s="5" t="s">
        <v>18</v>
      </c>
      <c r="J672" s="5" t="s">
        <v>19</v>
      </c>
      <c r="K672" s="5" t="s">
        <v>20</v>
      </c>
      <c r="L672" s="5" t="s">
        <v>49</v>
      </c>
      <c r="M672" s="7">
        <v>32.059999999999995</v>
      </c>
      <c r="N672" s="5">
        <v>10</v>
      </c>
      <c r="O672" s="5">
        <v>0.8</v>
      </c>
      <c r="P672" s="8">
        <v>-51.296000000000006</v>
      </c>
      <c r="Q672" s="5" t="s">
        <v>32</v>
      </c>
      <c r="R672">
        <f t="shared" si="32"/>
        <v>5</v>
      </c>
    </row>
    <row r="673" spans="1:18" ht="15.5" x14ac:dyDescent="0.35">
      <c r="A673" s="5">
        <v>280</v>
      </c>
      <c r="B673" s="5">
        <f t="shared" si="31"/>
        <v>2012</v>
      </c>
      <c r="C673" s="5">
        <f t="shared" si="30"/>
        <v>11</v>
      </c>
      <c r="D673" s="5" t="s">
        <v>295</v>
      </c>
      <c r="E673" s="6">
        <v>41242</v>
      </c>
      <c r="F673" s="6">
        <v>41243</v>
      </c>
      <c r="G673" s="5" t="s">
        <v>16</v>
      </c>
      <c r="H673" s="5" t="s">
        <v>17</v>
      </c>
      <c r="I673" s="5" t="s">
        <v>167</v>
      </c>
      <c r="J673" s="5" t="s">
        <v>36</v>
      </c>
      <c r="K673" s="5" t="s">
        <v>37</v>
      </c>
      <c r="L673" s="5" t="s">
        <v>21</v>
      </c>
      <c r="M673" s="7">
        <v>1440.8400000000001</v>
      </c>
      <c r="N673" s="5">
        <v>8</v>
      </c>
      <c r="O673" s="5">
        <v>0.5</v>
      </c>
      <c r="P673" s="8">
        <v>-1268.0400000000002</v>
      </c>
      <c r="Q673" s="5" t="s">
        <v>30</v>
      </c>
      <c r="R673">
        <f t="shared" si="32"/>
        <v>1</v>
      </c>
    </row>
    <row r="674" spans="1:18" ht="15.5" x14ac:dyDescent="0.35">
      <c r="A674" s="5">
        <v>609</v>
      </c>
      <c r="B674" s="5">
        <f t="shared" si="31"/>
        <v>2012</v>
      </c>
      <c r="C674" s="5">
        <f t="shared" si="30"/>
        <v>11</v>
      </c>
      <c r="D674" s="5" t="s">
        <v>256</v>
      </c>
      <c r="E674" s="6">
        <v>41238</v>
      </c>
      <c r="F674" s="6">
        <v>41242</v>
      </c>
      <c r="G674" s="5" t="s">
        <v>47</v>
      </c>
      <c r="H674" s="5" t="s">
        <v>17</v>
      </c>
      <c r="I674" s="5" t="s">
        <v>35</v>
      </c>
      <c r="J674" s="5" t="s">
        <v>36</v>
      </c>
      <c r="K674" s="5" t="s">
        <v>37</v>
      </c>
      <c r="L674" s="5" t="s">
        <v>49</v>
      </c>
      <c r="M674" s="7">
        <v>2039.796</v>
      </c>
      <c r="N674" s="5">
        <v>4</v>
      </c>
      <c r="O674" s="5">
        <v>0.1</v>
      </c>
      <c r="P674" s="8">
        <v>-113.364</v>
      </c>
      <c r="Q674" s="5" t="s">
        <v>22</v>
      </c>
      <c r="R674">
        <f t="shared" si="32"/>
        <v>4</v>
      </c>
    </row>
    <row r="675" spans="1:18" ht="15.5" x14ac:dyDescent="0.35">
      <c r="A675" s="5">
        <v>271</v>
      </c>
      <c r="B675" s="5">
        <f t="shared" si="31"/>
        <v>2012</v>
      </c>
      <c r="C675" s="5">
        <f t="shared" si="30"/>
        <v>11</v>
      </c>
      <c r="D675" s="5" t="s">
        <v>285</v>
      </c>
      <c r="E675" s="6">
        <v>41237</v>
      </c>
      <c r="F675" s="6">
        <v>41237</v>
      </c>
      <c r="G675" s="5" t="s">
        <v>39</v>
      </c>
      <c r="H675" s="5" t="s">
        <v>17</v>
      </c>
      <c r="I675" s="5" t="s">
        <v>26</v>
      </c>
      <c r="J675" s="5" t="s">
        <v>27</v>
      </c>
      <c r="K675" s="5" t="s">
        <v>28</v>
      </c>
      <c r="L675" s="5" t="s">
        <v>21</v>
      </c>
      <c r="M675" s="7">
        <v>1336.356</v>
      </c>
      <c r="N675" s="5">
        <v>7</v>
      </c>
      <c r="O675" s="5">
        <v>0.4</v>
      </c>
      <c r="P675" s="8">
        <v>44.436000000000035</v>
      </c>
      <c r="Q675" s="5" t="s">
        <v>30</v>
      </c>
      <c r="R675">
        <f t="shared" si="32"/>
        <v>0</v>
      </c>
    </row>
    <row r="676" spans="1:18" ht="15.5" x14ac:dyDescent="0.35">
      <c r="A676" s="5">
        <v>72</v>
      </c>
      <c r="B676" s="5">
        <f t="shared" si="31"/>
        <v>2012</v>
      </c>
      <c r="C676" s="5">
        <f t="shared" si="30"/>
        <v>11</v>
      </c>
      <c r="D676" s="5" t="s">
        <v>134</v>
      </c>
      <c r="E676" s="6">
        <v>41234</v>
      </c>
      <c r="F676" s="6">
        <v>41235</v>
      </c>
      <c r="G676" s="5" t="s">
        <v>16</v>
      </c>
      <c r="H676" s="5" t="s">
        <v>17</v>
      </c>
      <c r="I676" s="5" t="s">
        <v>135</v>
      </c>
      <c r="J676" s="5" t="s">
        <v>82</v>
      </c>
      <c r="K676" s="5" t="s">
        <v>59</v>
      </c>
      <c r="L676" s="5" t="s">
        <v>49</v>
      </c>
      <c r="M676" s="7">
        <v>2443.48</v>
      </c>
      <c r="N676" s="5">
        <v>13</v>
      </c>
      <c r="O676" s="5">
        <v>0</v>
      </c>
      <c r="P676" s="8">
        <v>121.94000000000001</v>
      </c>
      <c r="Q676" s="5" t="s">
        <v>32</v>
      </c>
      <c r="R676">
        <f t="shared" si="32"/>
        <v>1</v>
      </c>
    </row>
    <row r="677" spans="1:18" ht="15.5" x14ac:dyDescent="0.35">
      <c r="A677" s="5">
        <v>518</v>
      </c>
      <c r="B677" s="5">
        <f t="shared" si="31"/>
        <v>2012</v>
      </c>
      <c r="C677" s="5">
        <f t="shared" si="30"/>
        <v>11</v>
      </c>
      <c r="D677" s="5" t="s">
        <v>427</v>
      </c>
      <c r="E677" s="6">
        <v>41234</v>
      </c>
      <c r="F677" s="6">
        <v>41237</v>
      </c>
      <c r="G677" s="5" t="s">
        <v>16</v>
      </c>
      <c r="H677" s="5" t="s">
        <v>34</v>
      </c>
      <c r="I677" s="5" t="s">
        <v>93</v>
      </c>
      <c r="J677" s="5" t="s">
        <v>94</v>
      </c>
      <c r="K677" s="5" t="s">
        <v>59</v>
      </c>
      <c r="L677" s="5" t="s">
        <v>49</v>
      </c>
      <c r="M677" s="7">
        <v>1124.2559999999999</v>
      </c>
      <c r="N677" s="5">
        <v>7</v>
      </c>
      <c r="O677" s="5">
        <v>0.2</v>
      </c>
      <c r="P677" s="8">
        <v>252.89599999999996</v>
      </c>
      <c r="Q677" s="5" t="s">
        <v>30</v>
      </c>
      <c r="R677">
        <f t="shared" si="32"/>
        <v>3</v>
      </c>
    </row>
    <row r="678" spans="1:18" ht="15.5" x14ac:dyDescent="0.35">
      <c r="A678" s="5">
        <v>632</v>
      </c>
      <c r="B678" s="5">
        <f t="shared" si="31"/>
        <v>2012</v>
      </c>
      <c r="C678" s="5">
        <f t="shared" si="30"/>
        <v>11</v>
      </c>
      <c r="D678" s="5" t="s">
        <v>392</v>
      </c>
      <c r="E678" s="6">
        <v>41231</v>
      </c>
      <c r="F678" s="6">
        <v>41233</v>
      </c>
      <c r="G678" s="5" t="s">
        <v>24</v>
      </c>
      <c r="H678" s="5" t="s">
        <v>25</v>
      </c>
      <c r="I678" s="5" t="s">
        <v>506</v>
      </c>
      <c r="J678" s="5" t="s">
        <v>68</v>
      </c>
      <c r="K678" s="5" t="s">
        <v>37</v>
      </c>
      <c r="L678" s="5" t="s">
        <v>21</v>
      </c>
      <c r="M678" s="7">
        <v>728.53200000000004</v>
      </c>
      <c r="N678" s="5">
        <v>7</v>
      </c>
      <c r="O678" s="5">
        <v>0.4</v>
      </c>
      <c r="P678" s="8">
        <v>-133.72799999999995</v>
      </c>
      <c r="Q678" s="5" t="s">
        <v>30</v>
      </c>
      <c r="R678">
        <f t="shared" si="32"/>
        <v>2</v>
      </c>
    </row>
    <row r="679" spans="1:18" ht="15.5" x14ac:dyDescent="0.35">
      <c r="A679" s="5">
        <v>258</v>
      </c>
      <c r="B679" s="5">
        <f t="shared" si="31"/>
        <v>2012</v>
      </c>
      <c r="C679" s="5">
        <f t="shared" si="30"/>
        <v>11</v>
      </c>
      <c r="D679" s="5" t="s">
        <v>225</v>
      </c>
      <c r="E679" s="6">
        <v>41228</v>
      </c>
      <c r="F679" s="6">
        <v>41234</v>
      </c>
      <c r="G679" s="5" t="s">
        <v>47</v>
      </c>
      <c r="H679" s="5" t="s">
        <v>25</v>
      </c>
      <c r="I679" s="5" t="s">
        <v>18</v>
      </c>
      <c r="J679" s="5" t="s">
        <v>48</v>
      </c>
      <c r="K679" s="5" t="s">
        <v>20</v>
      </c>
      <c r="L679" s="5" t="s">
        <v>49</v>
      </c>
      <c r="M679" s="7">
        <v>5.22</v>
      </c>
      <c r="N679" s="5">
        <v>2</v>
      </c>
      <c r="O679" s="5">
        <v>0</v>
      </c>
      <c r="P679" s="8">
        <v>2.4011999999999998</v>
      </c>
      <c r="Q679" s="5" t="s">
        <v>32</v>
      </c>
      <c r="R679">
        <f t="shared" si="32"/>
        <v>6</v>
      </c>
    </row>
    <row r="680" spans="1:18" ht="15.5" x14ac:dyDescent="0.35">
      <c r="A680" s="5">
        <v>756</v>
      </c>
      <c r="B680" s="5">
        <f t="shared" si="31"/>
        <v>2012</v>
      </c>
      <c r="C680" s="5">
        <f t="shared" si="30"/>
        <v>11</v>
      </c>
      <c r="D680" s="5" t="s">
        <v>544</v>
      </c>
      <c r="E680" s="6">
        <v>41228</v>
      </c>
      <c r="F680" s="6">
        <v>41232</v>
      </c>
      <c r="G680" s="5" t="s">
        <v>47</v>
      </c>
      <c r="H680" s="5" t="s">
        <v>17</v>
      </c>
      <c r="I680" s="5" t="s">
        <v>18</v>
      </c>
      <c r="J680" s="5" t="s">
        <v>19</v>
      </c>
      <c r="K680" s="5" t="s">
        <v>20</v>
      </c>
      <c r="L680" s="5" t="s">
        <v>29</v>
      </c>
      <c r="M680" s="7">
        <v>37.295999999999999</v>
      </c>
      <c r="N680" s="5">
        <v>2</v>
      </c>
      <c r="O680" s="5">
        <v>0.3</v>
      </c>
      <c r="P680" s="8">
        <v>-1.0656000000000017</v>
      </c>
      <c r="Q680" s="5" t="s">
        <v>22</v>
      </c>
      <c r="R680">
        <f t="shared" si="32"/>
        <v>4</v>
      </c>
    </row>
    <row r="681" spans="1:18" ht="15.5" x14ac:dyDescent="0.35">
      <c r="A681" s="5">
        <v>393</v>
      </c>
      <c r="B681" s="5">
        <f t="shared" si="31"/>
        <v>2012</v>
      </c>
      <c r="C681" s="5">
        <f t="shared" si="30"/>
        <v>11</v>
      </c>
      <c r="D681" s="5" t="s">
        <v>369</v>
      </c>
      <c r="E681" s="6">
        <v>41226</v>
      </c>
      <c r="F681" s="6">
        <v>41232</v>
      </c>
      <c r="G681" s="5" t="s">
        <v>47</v>
      </c>
      <c r="H681" s="5" t="s">
        <v>34</v>
      </c>
      <c r="I681" s="5" t="s">
        <v>91</v>
      </c>
      <c r="J681" s="5" t="s">
        <v>52</v>
      </c>
      <c r="K681" s="5" t="s">
        <v>28</v>
      </c>
      <c r="L681" s="5" t="s">
        <v>21</v>
      </c>
      <c r="M681" s="7">
        <v>4498.83</v>
      </c>
      <c r="N681" s="5">
        <v>7</v>
      </c>
      <c r="O681" s="5">
        <v>0</v>
      </c>
      <c r="P681" s="8">
        <v>674.73000000000013</v>
      </c>
      <c r="Q681" s="5" t="s">
        <v>32</v>
      </c>
      <c r="R681">
        <f t="shared" si="32"/>
        <v>6</v>
      </c>
    </row>
    <row r="682" spans="1:18" ht="15.5" x14ac:dyDescent="0.35">
      <c r="A682" s="5">
        <v>697</v>
      </c>
      <c r="B682" s="5">
        <f t="shared" si="31"/>
        <v>2012</v>
      </c>
      <c r="C682" s="5">
        <f t="shared" si="30"/>
        <v>11</v>
      </c>
      <c r="D682" s="5" t="s">
        <v>534</v>
      </c>
      <c r="E682" s="6">
        <v>41224</v>
      </c>
      <c r="F682" s="6">
        <v>41228</v>
      </c>
      <c r="G682" s="5" t="s">
        <v>47</v>
      </c>
      <c r="H682" s="5" t="s">
        <v>17</v>
      </c>
      <c r="I682" s="5" t="s">
        <v>535</v>
      </c>
      <c r="J682" s="5" t="s">
        <v>98</v>
      </c>
      <c r="K682" s="5" t="s">
        <v>42</v>
      </c>
      <c r="L682" s="5" t="s">
        <v>29</v>
      </c>
      <c r="M682" s="7">
        <v>1660.7999999999997</v>
      </c>
      <c r="N682" s="5">
        <v>4</v>
      </c>
      <c r="O682" s="5">
        <v>0</v>
      </c>
      <c r="P682" s="8">
        <v>83.039999999999992</v>
      </c>
      <c r="Q682" s="5" t="s">
        <v>22</v>
      </c>
      <c r="R682">
        <f t="shared" si="32"/>
        <v>4</v>
      </c>
    </row>
    <row r="683" spans="1:18" ht="15.5" x14ac:dyDescent="0.35">
      <c r="A683" s="5">
        <v>462</v>
      </c>
      <c r="B683" s="5">
        <f t="shared" si="31"/>
        <v>2012</v>
      </c>
      <c r="C683" s="5">
        <f t="shared" si="30"/>
        <v>11</v>
      </c>
      <c r="D683" s="5" t="s">
        <v>415</v>
      </c>
      <c r="E683" s="6">
        <v>41223</v>
      </c>
      <c r="F683" s="6">
        <v>41227</v>
      </c>
      <c r="G683" s="5" t="s">
        <v>47</v>
      </c>
      <c r="H683" s="5" t="s">
        <v>34</v>
      </c>
      <c r="I683" s="5" t="s">
        <v>61</v>
      </c>
      <c r="J683" s="5" t="s">
        <v>62</v>
      </c>
      <c r="K683" s="5" t="s">
        <v>28</v>
      </c>
      <c r="L683" s="5" t="s">
        <v>21</v>
      </c>
      <c r="M683" s="7">
        <v>5725.35</v>
      </c>
      <c r="N683" s="5">
        <v>9</v>
      </c>
      <c r="O683" s="5">
        <v>0</v>
      </c>
      <c r="P683" s="8">
        <v>1602.9899999999998</v>
      </c>
      <c r="Q683" s="5" t="s">
        <v>32</v>
      </c>
      <c r="R683">
        <f t="shared" si="32"/>
        <v>4</v>
      </c>
    </row>
    <row r="684" spans="1:18" ht="15.5" x14ac:dyDescent="0.35">
      <c r="A684" s="5">
        <v>236</v>
      </c>
      <c r="B684" s="5">
        <f t="shared" si="31"/>
        <v>2012</v>
      </c>
      <c r="C684" s="5">
        <f t="shared" si="30"/>
        <v>11</v>
      </c>
      <c r="D684" s="5" t="s">
        <v>258</v>
      </c>
      <c r="E684" s="6">
        <v>41222</v>
      </c>
      <c r="F684" s="6">
        <v>41227</v>
      </c>
      <c r="G684" s="5" t="s">
        <v>24</v>
      </c>
      <c r="H684" s="5" t="s">
        <v>17</v>
      </c>
      <c r="I684" s="5" t="s">
        <v>164</v>
      </c>
      <c r="J684" s="5" t="s">
        <v>58</v>
      </c>
      <c r="K684" s="5" t="s">
        <v>59</v>
      </c>
      <c r="L684" s="5" t="s">
        <v>49</v>
      </c>
      <c r="M684" s="7">
        <v>3172.14</v>
      </c>
      <c r="N684" s="5">
        <v>9</v>
      </c>
      <c r="O684" s="5">
        <v>0</v>
      </c>
      <c r="P684" s="8">
        <v>856.43999999999994</v>
      </c>
      <c r="Q684" s="5" t="s">
        <v>32</v>
      </c>
      <c r="R684">
        <f t="shared" si="32"/>
        <v>5</v>
      </c>
    </row>
    <row r="685" spans="1:18" ht="15.5" x14ac:dyDescent="0.35">
      <c r="A685" s="5">
        <v>70</v>
      </c>
      <c r="B685" s="5">
        <f t="shared" si="31"/>
        <v>2012</v>
      </c>
      <c r="C685" s="5">
        <f t="shared" si="30"/>
        <v>11</v>
      </c>
      <c r="D685" s="5" t="s">
        <v>131</v>
      </c>
      <c r="E685" s="6">
        <v>41221</v>
      </c>
      <c r="F685" s="6">
        <v>41223</v>
      </c>
      <c r="G685" s="5" t="s">
        <v>16</v>
      </c>
      <c r="H685" s="5" t="s">
        <v>34</v>
      </c>
      <c r="I685" s="5" t="s">
        <v>132</v>
      </c>
      <c r="J685" s="5" t="s">
        <v>75</v>
      </c>
      <c r="K685" s="5" t="s">
        <v>37</v>
      </c>
      <c r="L685" s="5" t="s">
        <v>29</v>
      </c>
      <c r="M685" s="7">
        <v>1858.6800000000003</v>
      </c>
      <c r="N685" s="5">
        <v>4</v>
      </c>
      <c r="O685" s="5">
        <v>0</v>
      </c>
      <c r="P685" s="8">
        <v>130.07999999999998</v>
      </c>
      <c r="Q685" s="5" t="s">
        <v>30</v>
      </c>
      <c r="R685">
        <f t="shared" si="32"/>
        <v>2</v>
      </c>
    </row>
    <row r="686" spans="1:18" ht="15.5" x14ac:dyDescent="0.35">
      <c r="A686" s="5">
        <v>79</v>
      </c>
      <c r="B686" s="5">
        <f t="shared" si="31"/>
        <v>2012</v>
      </c>
      <c r="C686" s="5">
        <f t="shared" si="30"/>
        <v>11</v>
      </c>
      <c r="D686" s="5" t="s">
        <v>140</v>
      </c>
      <c r="E686" s="6">
        <v>41221</v>
      </c>
      <c r="F686" s="6">
        <v>41223</v>
      </c>
      <c r="G686" s="5" t="s">
        <v>24</v>
      </c>
      <c r="H686" s="5" t="s">
        <v>34</v>
      </c>
      <c r="I686" s="5" t="s">
        <v>61</v>
      </c>
      <c r="J686" s="5" t="s">
        <v>62</v>
      </c>
      <c r="K686" s="5" t="s">
        <v>28</v>
      </c>
      <c r="L686" s="5" t="s">
        <v>21</v>
      </c>
      <c r="M686" s="7">
        <v>3200.04</v>
      </c>
      <c r="N686" s="5">
        <v>9</v>
      </c>
      <c r="O686" s="5">
        <v>0</v>
      </c>
      <c r="P686" s="8">
        <v>1183.95</v>
      </c>
      <c r="Q686" s="5" t="s">
        <v>32</v>
      </c>
      <c r="R686">
        <f t="shared" si="32"/>
        <v>2</v>
      </c>
    </row>
    <row r="687" spans="1:18" ht="15.5" x14ac:dyDescent="0.35">
      <c r="A687" s="5">
        <v>371</v>
      </c>
      <c r="B687" s="5">
        <f t="shared" si="31"/>
        <v>2012</v>
      </c>
      <c r="C687" s="5">
        <f t="shared" si="30"/>
        <v>11</v>
      </c>
      <c r="D687" s="5" t="s">
        <v>354</v>
      </c>
      <c r="E687" s="6">
        <v>41221</v>
      </c>
      <c r="F687" s="6">
        <v>41223</v>
      </c>
      <c r="G687" s="5" t="s">
        <v>16</v>
      </c>
      <c r="H687" s="5" t="s">
        <v>25</v>
      </c>
      <c r="I687" s="5" t="s">
        <v>91</v>
      </c>
      <c r="J687" s="5" t="s">
        <v>52</v>
      </c>
      <c r="K687" s="5" t="s">
        <v>28</v>
      </c>
      <c r="L687" s="5" t="s">
        <v>29</v>
      </c>
      <c r="M687" s="7">
        <v>969.36000000000013</v>
      </c>
      <c r="N687" s="5">
        <v>7</v>
      </c>
      <c r="O687" s="5">
        <v>0</v>
      </c>
      <c r="P687" s="8">
        <v>348.81</v>
      </c>
      <c r="Q687" s="5" t="s">
        <v>30</v>
      </c>
      <c r="R687">
        <f t="shared" si="32"/>
        <v>2</v>
      </c>
    </row>
    <row r="688" spans="1:18" ht="15.5" x14ac:dyDescent="0.35">
      <c r="A688" s="5">
        <v>7</v>
      </c>
      <c r="B688" s="5">
        <f t="shared" si="31"/>
        <v>2012</v>
      </c>
      <c r="C688" s="5">
        <f t="shared" si="30"/>
        <v>11</v>
      </c>
      <c r="D688" s="5" t="s">
        <v>44</v>
      </c>
      <c r="E688" s="6">
        <v>41219</v>
      </c>
      <c r="F688" s="6">
        <v>41221</v>
      </c>
      <c r="G688" s="5" t="s">
        <v>16</v>
      </c>
      <c r="H688" s="5" t="s">
        <v>17</v>
      </c>
      <c r="I688" s="5" t="s">
        <v>45</v>
      </c>
      <c r="J688" s="5" t="s">
        <v>27</v>
      </c>
      <c r="K688" s="5" t="s">
        <v>28</v>
      </c>
      <c r="L688" s="5" t="s">
        <v>29</v>
      </c>
      <c r="M688" s="7">
        <v>1822.0799999999997</v>
      </c>
      <c r="N688" s="5">
        <v>4</v>
      </c>
      <c r="O688" s="5">
        <v>0</v>
      </c>
      <c r="P688" s="8">
        <v>564.84</v>
      </c>
      <c r="Q688" s="5" t="s">
        <v>30</v>
      </c>
      <c r="R688">
        <f t="shared" si="32"/>
        <v>2</v>
      </c>
    </row>
    <row r="689" spans="1:18" ht="15.5" x14ac:dyDescent="0.35">
      <c r="A689" s="5">
        <v>245</v>
      </c>
      <c r="B689" s="5">
        <f t="shared" si="31"/>
        <v>2012</v>
      </c>
      <c r="C689" s="5">
        <f t="shared" si="30"/>
        <v>11</v>
      </c>
      <c r="D689" s="5" t="s">
        <v>262</v>
      </c>
      <c r="E689" s="6">
        <v>41218</v>
      </c>
      <c r="F689" s="6">
        <v>41220</v>
      </c>
      <c r="G689" s="5" t="s">
        <v>16</v>
      </c>
      <c r="H689" s="5" t="s">
        <v>34</v>
      </c>
      <c r="I689" s="5" t="s">
        <v>64</v>
      </c>
      <c r="J689" s="5" t="s">
        <v>36</v>
      </c>
      <c r="K689" s="5" t="s">
        <v>37</v>
      </c>
      <c r="L689" s="5" t="s">
        <v>21</v>
      </c>
      <c r="M689" s="7">
        <v>1320.0075000000002</v>
      </c>
      <c r="N689" s="5">
        <v>5</v>
      </c>
      <c r="O689" s="5">
        <v>0.15</v>
      </c>
      <c r="P689" s="8">
        <v>357.15750000000003</v>
      </c>
      <c r="Q689" s="5" t="s">
        <v>30</v>
      </c>
      <c r="R689">
        <f t="shared" si="32"/>
        <v>2</v>
      </c>
    </row>
    <row r="690" spans="1:18" ht="15.5" x14ac:dyDescent="0.35">
      <c r="A690" s="5">
        <v>106</v>
      </c>
      <c r="B690" s="5">
        <f t="shared" si="31"/>
        <v>2012</v>
      </c>
      <c r="C690" s="5">
        <f t="shared" si="30"/>
        <v>11</v>
      </c>
      <c r="D690" s="5" t="s">
        <v>99</v>
      </c>
      <c r="E690" s="6">
        <v>41217</v>
      </c>
      <c r="F690" s="6">
        <v>41221</v>
      </c>
      <c r="G690" s="5" t="s">
        <v>24</v>
      </c>
      <c r="H690" s="5" t="s">
        <v>17</v>
      </c>
      <c r="I690" s="5" t="s">
        <v>64</v>
      </c>
      <c r="J690" s="5" t="s">
        <v>36</v>
      </c>
      <c r="K690" s="5" t="s">
        <v>37</v>
      </c>
      <c r="L690" s="5" t="s">
        <v>21</v>
      </c>
      <c r="M690" s="7">
        <v>4448.8320000000003</v>
      </c>
      <c r="N690" s="5">
        <v>8</v>
      </c>
      <c r="O690" s="5">
        <v>0.15</v>
      </c>
      <c r="P690" s="8">
        <v>1517.7120000000002</v>
      </c>
      <c r="Q690" s="5" t="s">
        <v>22</v>
      </c>
      <c r="R690">
        <f t="shared" si="32"/>
        <v>4</v>
      </c>
    </row>
    <row r="691" spans="1:18" ht="15.5" x14ac:dyDescent="0.35">
      <c r="A691" s="5">
        <v>612</v>
      </c>
      <c r="B691" s="5">
        <f t="shared" si="31"/>
        <v>2012</v>
      </c>
      <c r="C691" s="5">
        <f t="shared" si="30"/>
        <v>11</v>
      </c>
      <c r="D691" s="5" t="s">
        <v>497</v>
      </c>
      <c r="E691" s="6">
        <v>41216</v>
      </c>
      <c r="F691" s="6">
        <v>41220</v>
      </c>
      <c r="G691" s="5" t="s">
        <v>47</v>
      </c>
      <c r="H691" s="5" t="s">
        <v>34</v>
      </c>
      <c r="I691" s="5" t="s">
        <v>498</v>
      </c>
      <c r="J691" s="5" t="s">
        <v>94</v>
      </c>
      <c r="K691" s="5" t="s">
        <v>59</v>
      </c>
      <c r="L691" s="5" t="s">
        <v>29</v>
      </c>
      <c r="M691" s="7">
        <v>1380.8999999999994</v>
      </c>
      <c r="N691" s="5">
        <v>5</v>
      </c>
      <c r="O691" s="5">
        <v>0</v>
      </c>
      <c r="P691" s="8">
        <v>303.7</v>
      </c>
      <c r="Q691" s="5" t="s">
        <v>22</v>
      </c>
      <c r="R691">
        <f t="shared" si="32"/>
        <v>4</v>
      </c>
    </row>
    <row r="692" spans="1:18" ht="15.5" x14ac:dyDescent="0.35">
      <c r="A692" s="5">
        <v>683</v>
      </c>
      <c r="B692" s="5">
        <f t="shared" si="31"/>
        <v>2012</v>
      </c>
      <c r="C692" s="5">
        <f t="shared" si="30"/>
        <v>11</v>
      </c>
      <c r="D692" s="5" t="s">
        <v>528</v>
      </c>
      <c r="E692" s="6">
        <v>41216</v>
      </c>
      <c r="F692" s="6">
        <v>41218</v>
      </c>
      <c r="G692" s="5" t="s">
        <v>24</v>
      </c>
      <c r="H692" s="5" t="s">
        <v>25</v>
      </c>
      <c r="I692" s="5" t="s">
        <v>64</v>
      </c>
      <c r="J692" s="5" t="s">
        <v>36</v>
      </c>
      <c r="K692" s="5" t="s">
        <v>37</v>
      </c>
      <c r="L692" s="5" t="s">
        <v>21</v>
      </c>
      <c r="M692" s="7">
        <v>820.48800000000017</v>
      </c>
      <c r="N692" s="5">
        <v>8</v>
      </c>
      <c r="O692" s="5">
        <v>0.15</v>
      </c>
      <c r="P692" s="8">
        <v>183.28799999999995</v>
      </c>
      <c r="Q692" s="5" t="s">
        <v>30</v>
      </c>
      <c r="R692">
        <f t="shared" si="32"/>
        <v>2</v>
      </c>
    </row>
    <row r="693" spans="1:18" ht="15.5" x14ac:dyDescent="0.35">
      <c r="A693" s="5">
        <v>34</v>
      </c>
      <c r="B693" s="5">
        <f t="shared" si="31"/>
        <v>2012</v>
      </c>
      <c r="C693" s="5">
        <f t="shared" si="30"/>
        <v>11</v>
      </c>
      <c r="D693" s="5" t="s">
        <v>96</v>
      </c>
      <c r="E693" s="6">
        <v>41215</v>
      </c>
      <c r="F693" s="6">
        <v>41217</v>
      </c>
      <c r="G693" s="5" t="s">
        <v>24</v>
      </c>
      <c r="H693" s="5" t="s">
        <v>25</v>
      </c>
      <c r="I693" s="5" t="s">
        <v>26</v>
      </c>
      <c r="J693" s="5" t="s">
        <v>27</v>
      </c>
      <c r="K693" s="5" t="s">
        <v>28</v>
      </c>
      <c r="L693" s="5" t="s">
        <v>49</v>
      </c>
      <c r="M693" s="7">
        <v>2526.9299999999998</v>
      </c>
      <c r="N693" s="5">
        <v>5</v>
      </c>
      <c r="O693" s="5">
        <v>0.1</v>
      </c>
      <c r="P693" s="8">
        <v>561.48</v>
      </c>
      <c r="Q693" s="5" t="s">
        <v>30</v>
      </c>
      <c r="R693">
        <f t="shared" si="32"/>
        <v>2</v>
      </c>
    </row>
    <row r="694" spans="1:18" ht="15.5" x14ac:dyDescent="0.35">
      <c r="A694" s="5">
        <v>151</v>
      </c>
      <c r="B694" s="5">
        <f t="shared" si="31"/>
        <v>2012</v>
      </c>
      <c r="C694" s="5">
        <f t="shared" si="30"/>
        <v>11</v>
      </c>
      <c r="D694" s="5" t="s">
        <v>193</v>
      </c>
      <c r="E694" s="6">
        <v>41215</v>
      </c>
      <c r="F694" s="6">
        <v>41218</v>
      </c>
      <c r="G694" s="5" t="s">
        <v>16</v>
      </c>
      <c r="H694" s="5" t="s">
        <v>17</v>
      </c>
      <c r="I694" s="5" t="s">
        <v>167</v>
      </c>
      <c r="J694" s="5" t="s">
        <v>36</v>
      </c>
      <c r="K694" s="5" t="s">
        <v>37</v>
      </c>
      <c r="L694" s="5" t="s">
        <v>49</v>
      </c>
      <c r="M694" s="7">
        <v>1983.135</v>
      </c>
      <c r="N694" s="5">
        <v>7</v>
      </c>
      <c r="O694" s="5">
        <v>0.5</v>
      </c>
      <c r="P694" s="8">
        <v>-1784.895</v>
      </c>
      <c r="Q694" s="5" t="s">
        <v>22</v>
      </c>
      <c r="R694">
        <f t="shared" si="32"/>
        <v>3</v>
      </c>
    </row>
    <row r="695" spans="1:18" ht="15.5" x14ac:dyDescent="0.35">
      <c r="A695" s="5">
        <v>281</v>
      </c>
      <c r="B695" s="5">
        <f t="shared" si="31"/>
        <v>2012</v>
      </c>
      <c r="C695" s="5">
        <f t="shared" si="30"/>
        <v>11</v>
      </c>
      <c r="D695" s="5" t="s">
        <v>96</v>
      </c>
      <c r="E695" s="6">
        <v>41215</v>
      </c>
      <c r="F695" s="6">
        <v>41217</v>
      </c>
      <c r="G695" s="5" t="s">
        <v>24</v>
      </c>
      <c r="H695" s="5" t="s">
        <v>25</v>
      </c>
      <c r="I695" s="5" t="s">
        <v>26</v>
      </c>
      <c r="J695" s="5" t="s">
        <v>27</v>
      </c>
      <c r="K695" s="5" t="s">
        <v>28</v>
      </c>
      <c r="L695" s="5" t="s">
        <v>29</v>
      </c>
      <c r="M695" s="7">
        <v>2544.3719999999998</v>
      </c>
      <c r="N695" s="5">
        <v>6</v>
      </c>
      <c r="O695" s="5">
        <v>0.1</v>
      </c>
      <c r="P695" s="8">
        <v>621.79200000000003</v>
      </c>
      <c r="Q695" s="5" t="s">
        <v>30</v>
      </c>
      <c r="R695">
        <f t="shared" si="32"/>
        <v>2</v>
      </c>
    </row>
    <row r="696" spans="1:18" ht="15.5" x14ac:dyDescent="0.35">
      <c r="A696" s="5">
        <v>657</v>
      </c>
      <c r="B696" s="5">
        <f t="shared" si="31"/>
        <v>2015</v>
      </c>
      <c r="C696" s="5">
        <f t="shared" si="30"/>
        <v>12</v>
      </c>
      <c r="D696" s="5" t="s">
        <v>519</v>
      </c>
      <c r="E696" s="6">
        <v>42369</v>
      </c>
      <c r="F696" s="6">
        <v>42372</v>
      </c>
      <c r="G696" s="5" t="s">
        <v>24</v>
      </c>
      <c r="H696" s="5" t="s">
        <v>25</v>
      </c>
      <c r="I696" s="5" t="s">
        <v>57</v>
      </c>
      <c r="J696" s="5" t="s">
        <v>58</v>
      </c>
      <c r="K696" s="5" t="s">
        <v>59</v>
      </c>
      <c r="L696" s="5" t="s">
        <v>21</v>
      </c>
      <c r="M696" s="7">
        <v>1264.4659999999999</v>
      </c>
      <c r="N696" s="5">
        <v>5</v>
      </c>
      <c r="O696" s="5">
        <v>2E-3</v>
      </c>
      <c r="P696" s="8">
        <v>301.46600000000001</v>
      </c>
      <c r="Q696" s="5" t="s">
        <v>22</v>
      </c>
      <c r="R696">
        <f t="shared" si="32"/>
        <v>3</v>
      </c>
    </row>
    <row r="697" spans="1:18" ht="15.5" x14ac:dyDescent="0.35">
      <c r="A697" s="5">
        <v>705</v>
      </c>
      <c r="B697" s="5">
        <f t="shared" si="31"/>
        <v>2015</v>
      </c>
      <c r="C697" s="5">
        <f t="shared" si="30"/>
        <v>12</v>
      </c>
      <c r="D697" s="5" t="s">
        <v>539</v>
      </c>
      <c r="E697" s="6">
        <v>42369</v>
      </c>
      <c r="F697" s="6">
        <v>42370</v>
      </c>
      <c r="G697" s="5" t="s">
        <v>16</v>
      </c>
      <c r="H697" s="5" t="s">
        <v>25</v>
      </c>
      <c r="I697" s="5" t="s">
        <v>102</v>
      </c>
      <c r="J697" s="5" t="s">
        <v>103</v>
      </c>
      <c r="K697" s="5" t="s">
        <v>28</v>
      </c>
      <c r="L697" s="5" t="s">
        <v>29</v>
      </c>
      <c r="M697" s="7">
        <v>1091.2805999999998</v>
      </c>
      <c r="N697" s="5">
        <v>3</v>
      </c>
      <c r="O697" s="5">
        <v>7.0000000000000007E-2</v>
      </c>
      <c r="P697" s="8">
        <v>46.920599999999993</v>
      </c>
      <c r="Q697" s="5" t="s">
        <v>22</v>
      </c>
      <c r="R697">
        <f t="shared" si="32"/>
        <v>1</v>
      </c>
    </row>
    <row r="698" spans="1:18" ht="15.5" x14ac:dyDescent="0.35">
      <c r="A698" s="5">
        <v>749</v>
      </c>
      <c r="B698" s="5">
        <f t="shared" si="31"/>
        <v>2015</v>
      </c>
      <c r="C698" s="5">
        <f t="shared" si="30"/>
        <v>12</v>
      </c>
      <c r="D698" s="5" t="s">
        <v>554</v>
      </c>
      <c r="E698" s="6">
        <v>42368</v>
      </c>
      <c r="F698" s="6">
        <v>42371</v>
      </c>
      <c r="G698" s="5" t="s">
        <v>16</v>
      </c>
      <c r="H698" s="5" t="s">
        <v>25</v>
      </c>
      <c r="I698" s="5" t="s">
        <v>419</v>
      </c>
      <c r="J698" s="5" t="s">
        <v>36</v>
      </c>
      <c r="K698" s="5" t="s">
        <v>37</v>
      </c>
      <c r="L698" s="5" t="s">
        <v>21</v>
      </c>
      <c r="M698" s="7">
        <v>1913.3999999999996</v>
      </c>
      <c r="N698" s="5">
        <v>10</v>
      </c>
      <c r="O698" s="5">
        <v>0</v>
      </c>
      <c r="P698" s="8">
        <v>899.09999999999991</v>
      </c>
      <c r="Q698" s="5" t="s">
        <v>30</v>
      </c>
      <c r="R698">
        <f t="shared" si="32"/>
        <v>3</v>
      </c>
    </row>
    <row r="699" spans="1:18" ht="15.5" x14ac:dyDescent="0.35">
      <c r="A699" s="5">
        <v>432</v>
      </c>
      <c r="B699" s="5">
        <f t="shared" si="31"/>
        <v>2015</v>
      </c>
      <c r="C699" s="5">
        <f t="shared" si="30"/>
        <v>12</v>
      </c>
      <c r="D699" s="5" t="s">
        <v>393</v>
      </c>
      <c r="E699" s="6">
        <v>42367</v>
      </c>
      <c r="F699" s="6">
        <v>42369</v>
      </c>
      <c r="G699" s="5" t="s">
        <v>24</v>
      </c>
      <c r="H699" s="5" t="s">
        <v>17</v>
      </c>
      <c r="I699" s="5" t="s">
        <v>64</v>
      </c>
      <c r="J699" s="5" t="s">
        <v>36</v>
      </c>
      <c r="K699" s="5" t="s">
        <v>37</v>
      </c>
      <c r="L699" s="5" t="s">
        <v>29</v>
      </c>
      <c r="M699" s="7">
        <v>1461.1350000000002</v>
      </c>
      <c r="N699" s="5">
        <v>5</v>
      </c>
      <c r="O699" s="5">
        <v>0.35</v>
      </c>
      <c r="P699" s="8">
        <v>202.18499999999995</v>
      </c>
      <c r="Q699" s="5" t="s">
        <v>22</v>
      </c>
      <c r="R699">
        <f t="shared" si="32"/>
        <v>2</v>
      </c>
    </row>
    <row r="700" spans="1:18" ht="15.5" x14ac:dyDescent="0.35">
      <c r="A700" s="5">
        <v>641</v>
      </c>
      <c r="B700" s="5">
        <f t="shared" si="31"/>
        <v>2015</v>
      </c>
      <c r="C700" s="5">
        <f t="shared" si="30"/>
        <v>12</v>
      </c>
      <c r="D700" s="5" t="s">
        <v>225</v>
      </c>
      <c r="E700" s="6">
        <v>42367</v>
      </c>
      <c r="F700" s="6">
        <v>42369</v>
      </c>
      <c r="G700" s="5" t="s">
        <v>16</v>
      </c>
      <c r="H700" s="5" t="s">
        <v>25</v>
      </c>
      <c r="I700" s="5" t="s">
        <v>26</v>
      </c>
      <c r="J700" s="5" t="s">
        <v>27</v>
      </c>
      <c r="K700" s="5" t="s">
        <v>28</v>
      </c>
      <c r="L700" s="5" t="s">
        <v>49</v>
      </c>
      <c r="M700" s="7">
        <v>1534.8690000000001</v>
      </c>
      <c r="N700" s="5">
        <v>3</v>
      </c>
      <c r="O700" s="5">
        <v>0.1</v>
      </c>
      <c r="P700" s="8">
        <v>-102.41100000000003</v>
      </c>
      <c r="Q700" s="5" t="s">
        <v>32</v>
      </c>
      <c r="R700">
        <f t="shared" si="32"/>
        <v>2</v>
      </c>
    </row>
    <row r="701" spans="1:18" ht="15.5" x14ac:dyDescent="0.35">
      <c r="A701" s="5">
        <v>309</v>
      </c>
      <c r="B701" s="5">
        <f t="shared" si="31"/>
        <v>2015</v>
      </c>
      <c r="C701" s="5">
        <f t="shared" si="30"/>
        <v>12</v>
      </c>
      <c r="D701" s="5" t="s">
        <v>316</v>
      </c>
      <c r="E701" s="6">
        <v>42362</v>
      </c>
      <c r="F701" s="6">
        <v>42365</v>
      </c>
      <c r="G701" s="5" t="s">
        <v>16</v>
      </c>
      <c r="H701" s="5" t="s">
        <v>17</v>
      </c>
      <c r="I701" s="5" t="s">
        <v>234</v>
      </c>
      <c r="J701" s="5" t="s">
        <v>235</v>
      </c>
      <c r="K701" s="5" t="s">
        <v>42</v>
      </c>
      <c r="L701" s="5" t="s">
        <v>21</v>
      </c>
      <c r="M701" s="7">
        <v>2550</v>
      </c>
      <c r="N701" s="5">
        <v>4</v>
      </c>
      <c r="O701" s="5">
        <v>0</v>
      </c>
      <c r="P701" s="8">
        <v>714</v>
      </c>
      <c r="Q701" s="5" t="s">
        <v>32</v>
      </c>
      <c r="R701">
        <f t="shared" si="32"/>
        <v>3</v>
      </c>
    </row>
    <row r="702" spans="1:18" ht="15.5" x14ac:dyDescent="0.35">
      <c r="A702" s="5">
        <v>463</v>
      </c>
      <c r="B702" s="5">
        <f t="shared" si="31"/>
        <v>2015</v>
      </c>
      <c r="C702" s="5">
        <f t="shared" si="30"/>
        <v>12</v>
      </c>
      <c r="D702" s="5" t="s">
        <v>416</v>
      </c>
      <c r="E702" s="6">
        <v>42362</v>
      </c>
      <c r="F702" s="6">
        <v>42362</v>
      </c>
      <c r="G702" s="5" t="s">
        <v>39</v>
      </c>
      <c r="H702" s="5" t="s">
        <v>17</v>
      </c>
      <c r="I702" s="5" t="s">
        <v>67</v>
      </c>
      <c r="J702" s="5" t="s">
        <v>68</v>
      </c>
      <c r="K702" s="5" t="s">
        <v>37</v>
      </c>
      <c r="L702" s="5" t="s">
        <v>29</v>
      </c>
      <c r="M702" s="7">
        <v>2553.1800000000003</v>
      </c>
      <c r="N702" s="5">
        <v>7</v>
      </c>
      <c r="O702" s="5">
        <v>0</v>
      </c>
      <c r="P702" s="8">
        <v>842.51999999999987</v>
      </c>
      <c r="Q702" s="5" t="s">
        <v>32</v>
      </c>
      <c r="R702">
        <f t="shared" si="32"/>
        <v>0</v>
      </c>
    </row>
    <row r="703" spans="1:18" ht="15.5" x14ac:dyDescent="0.35">
      <c r="A703" s="5">
        <v>633</v>
      </c>
      <c r="B703" s="5">
        <f t="shared" si="31"/>
        <v>2015</v>
      </c>
      <c r="C703" s="5">
        <f t="shared" si="30"/>
        <v>12</v>
      </c>
      <c r="D703" s="5" t="s">
        <v>507</v>
      </c>
      <c r="E703" s="6">
        <v>42362</v>
      </c>
      <c r="F703" s="6">
        <v>42366</v>
      </c>
      <c r="G703" s="5" t="s">
        <v>47</v>
      </c>
      <c r="H703" s="5" t="s">
        <v>17</v>
      </c>
      <c r="I703" s="5" t="s">
        <v>508</v>
      </c>
      <c r="J703" s="5" t="s">
        <v>55</v>
      </c>
      <c r="K703" s="5" t="s">
        <v>28</v>
      </c>
      <c r="L703" s="5" t="s">
        <v>21</v>
      </c>
      <c r="M703" s="7">
        <v>2575.92</v>
      </c>
      <c r="N703" s="5">
        <v>4</v>
      </c>
      <c r="O703" s="5">
        <v>0</v>
      </c>
      <c r="P703" s="8">
        <v>772.68000000000006</v>
      </c>
      <c r="Q703" s="5" t="s">
        <v>22</v>
      </c>
      <c r="R703">
        <f t="shared" si="32"/>
        <v>4</v>
      </c>
    </row>
    <row r="704" spans="1:18" ht="15.5" x14ac:dyDescent="0.35">
      <c r="A704" s="5">
        <v>362</v>
      </c>
      <c r="B704" s="5">
        <f t="shared" si="31"/>
        <v>2015</v>
      </c>
      <c r="C704" s="5">
        <f t="shared" si="30"/>
        <v>12</v>
      </c>
      <c r="D704" s="5" t="s">
        <v>151</v>
      </c>
      <c r="E704" s="6">
        <v>42360</v>
      </c>
      <c r="F704" s="6">
        <v>42362</v>
      </c>
      <c r="G704" s="5" t="s">
        <v>16</v>
      </c>
      <c r="H704" s="5" t="s">
        <v>25</v>
      </c>
      <c r="I704" s="5" t="s">
        <v>84</v>
      </c>
      <c r="J704" s="5" t="s">
        <v>82</v>
      </c>
      <c r="K704" s="5" t="s">
        <v>59</v>
      </c>
      <c r="L704" s="5" t="s">
        <v>29</v>
      </c>
      <c r="M704" s="7">
        <v>1269.5999999999999</v>
      </c>
      <c r="N704" s="5">
        <v>4</v>
      </c>
      <c r="O704" s="5">
        <v>0</v>
      </c>
      <c r="P704" s="8">
        <v>355.44</v>
      </c>
      <c r="Q704" s="5" t="s">
        <v>22</v>
      </c>
      <c r="R704">
        <f t="shared" si="32"/>
        <v>2</v>
      </c>
    </row>
    <row r="705" spans="1:18" ht="15.5" x14ac:dyDescent="0.35">
      <c r="A705" s="5">
        <v>398</v>
      </c>
      <c r="B705" s="5">
        <f t="shared" si="31"/>
        <v>2015</v>
      </c>
      <c r="C705" s="5">
        <f t="shared" si="30"/>
        <v>12</v>
      </c>
      <c r="D705" s="5" t="s">
        <v>362</v>
      </c>
      <c r="E705" s="6">
        <v>42358</v>
      </c>
      <c r="F705" s="6">
        <v>42362</v>
      </c>
      <c r="G705" s="5" t="s">
        <v>47</v>
      </c>
      <c r="H705" s="5" t="s">
        <v>25</v>
      </c>
      <c r="I705" s="5" t="s">
        <v>81</v>
      </c>
      <c r="J705" s="5" t="s">
        <v>82</v>
      </c>
      <c r="K705" s="5" t="s">
        <v>59</v>
      </c>
      <c r="L705" s="5" t="s">
        <v>49</v>
      </c>
      <c r="M705" s="7">
        <v>2509.3600000000006</v>
      </c>
      <c r="N705" s="5">
        <v>7</v>
      </c>
      <c r="O705" s="5">
        <v>0</v>
      </c>
      <c r="P705" s="8">
        <v>426.58000000000004</v>
      </c>
      <c r="Q705" s="5" t="s">
        <v>22</v>
      </c>
      <c r="R705">
        <f t="shared" si="32"/>
        <v>4</v>
      </c>
    </row>
    <row r="706" spans="1:18" ht="15.5" x14ac:dyDescent="0.35">
      <c r="A706" s="5">
        <v>62</v>
      </c>
      <c r="B706" s="5">
        <f t="shared" si="31"/>
        <v>2015</v>
      </c>
      <c r="C706" s="5">
        <f t="shared" ref="C706:C769" si="33">MONTH(E706)</f>
        <v>12</v>
      </c>
      <c r="D706" s="5" t="s">
        <v>88</v>
      </c>
      <c r="E706" s="6">
        <v>42357</v>
      </c>
      <c r="F706" s="6">
        <v>42361</v>
      </c>
      <c r="G706" s="5" t="s">
        <v>47</v>
      </c>
      <c r="H706" s="5" t="s">
        <v>25</v>
      </c>
      <c r="I706" s="5" t="s">
        <v>18</v>
      </c>
      <c r="J706" s="5" t="s">
        <v>89</v>
      </c>
      <c r="K706" s="5" t="s">
        <v>20</v>
      </c>
      <c r="L706" s="5" t="s">
        <v>49</v>
      </c>
      <c r="M706" s="7">
        <v>18.704000000000001</v>
      </c>
      <c r="N706" s="5">
        <v>7</v>
      </c>
      <c r="O706" s="5">
        <v>0.2</v>
      </c>
      <c r="P706" s="8">
        <v>2.3379999999999983</v>
      </c>
      <c r="Q706" s="5" t="s">
        <v>32</v>
      </c>
      <c r="R706">
        <f t="shared" si="32"/>
        <v>4</v>
      </c>
    </row>
    <row r="707" spans="1:18" ht="15.5" x14ac:dyDescent="0.35">
      <c r="A707" s="5">
        <v>126</v>
      </c>
      <c r="B707" s="5">
        <f t="shared" ref="B707:B770" si="34">YEAR(E707)</f>
        <v>2015</v>
      </c>
      <c r="C707" s="5">
        <f t="shared" si="33"/>
        <v>12</v>
      </c>
      <c r="D707" s="5" t="s">
        <v>176</v>
      </c>
      <c r="E707" s="6">
        <v>42357</v>
      </c>
      <c r="F707" s="6">
        <v>42358</v>
      </c>
      <c r="G707" s="5" t="s">
        <v>16</v>
      </c>
      <c r="H707" s="5" t="s">
        <v>17</v>
      </c>
      <c r="I707" s="5" t="s">
        <v>177</v>
      </c>
      <c r="J707" s="5" t="s">
        <v>103</v>
      </c>
      <c r="K707" s="5" t="s">
        <v>28</v>
      </c>
      <c r="L707" s="5" t="s">
        <v>21</v>
      </c>
      <c r="M707" s="7">
        <v>1954.17</v>
      </c>
      <c r="N707" s="5">
        <v>3</v>
      </c>
      <c r="O707" s="5">
        <v>0</v>
      </c>
      <c r="P707" s="8">
        <v>312.65999999999997</v>
      </c>
      <c r="Q707" s="5" t="s">
        <v>30</v>
      </c>
      <c r="R707">
        <f t="shared" ref="R707:R770" si="35">F707-E707</f>
        <v>1</v>
      </c>
    </row>
    <row r="708" spans="1:18" ht="15.5" x14ac:dyDescent="0.35">
      <c r="A708" s="5">
        <v>50</v>
      </c>
      <c r="B708" s="5">
        <f t="shared" si="34"/>
        <v>2015</v>
      </c>
      <c r="C708" s="5">
        <f t="shared" si="33"/>
        <v>12</v>
      </c>
      <c r="D708" s="5" t="s">
        <v>112</v>
      </c>
      <c r="E708" s="6">
        <v>42356</v>
      </c>
      <c r="F708" s="6">
        <v>42358</v>
      </c>
      <c r="G708" s="5" t="s">
        <v>24</v>
      </c>
      <c r="H708" s="5" t="s">
        <v>17</v>
      </c>
      <c r="I708" s="5" t="s">
        <v>113</v>
      </c>
      <c r="J708" s="5" t="s">
        <v>58</v>
      </c>
      <c r="K708" s="5" t="s">
        <v>59</v>
      </c>
      <c r="L708" s="5" t="s">
        <v>29</v>
      </c>
      <c r="M708" s="7">
        <v>3473.1399999999994</v>
      </c>
      <c r="N708" s="5">
        <v>11</v>
      </c>
      <c r="O708" s="5">
        <v>0</v>
      </c>
      <c r="P708" s="8">
        <v>868.12000000000012</v>
      </c>
      <c r="Q708" s="5" t="s">
        <v>22</v>
      </c>
      <c r="R708">
        <f t="shared" si="35"/>
        <v>2</v>
      </c>
    </row>
    <row r="709" spans="1:18" ht="15.5" x14ac:dyDescent="0.35">
      <c r="A709" s="5">
        <v>257</v>
      </c>
      <c r="B709" s="5">
        <f t="shared" si="34"/>
        <v>2015</v>
      </c>
      <c r="C709" s="5">
        <f t="shared" si="33"/>
        <v>12</v>
      </c>
      <c r="D709" s="5" t="s">
        <v>275</v>
      </c>
      <c r="E709" s="6">
        <v>42355</v>
      </c>
      <c r="F709" s="6">
        <v>42357</v>
      </c>
      <c r="G709" s="5" t="s">
        <v>16</v>
      </c>
      <c r="H709" s="5" t="s">
        <v>25</v>
      </c>
      <c r="I709" s="5" t="s">
        <v>135</v>
      </c>
      <c r="J709" s="5" t="s">
        <v>82</v>
      </c>
      <c r="K709" s="5" t="s">
        <v>59</v>
      </c>
      <c r="L709" s="5" t="s">
        <v>49</v>
      </c>
      <c r="M709" s="7">
        <v>1805.9</v>
      </c>
      <c r="N709" s="5">
        <v>5</v>
      </c>
      <c r="O709" s="5">
        <v>0</v>
      </c>
      <c r="P709" s="8">
        <v>126.40000000000002</v>
      </c>
      <c r="Q709" s="5" t="s">
        <v>30</v>
      </c>
      <c r="R709">
        <f t="shared" si="35"/>
        <v>2</v>
      </c>
    </row>
    <row r="710" spans="1:18" ht="15.5" x14ac:dyDescent="0.35">
      <c r="A710" s="5">
        <v>583</v>
      </c>
      <c r="B710" s="5">
        <f t="shared" si="34"/>
        <v>2015</v>
      </c>
      <c r="C710" s="5">
        <f t="shared" si="33"/>
        <v>12</v>
      </c>
      <c r="D710" s="5" t="s">
        <v>275</v>
      </c>
      <c r="E710" s="6">
        <v>42355</v>
      </c>
      <c r="F710" s="6">
        <v>42357</v>
      </c>
      <c r="G710" s="5" t="s">
        <v>16</v>
      </c>
      <c r="H710" s="5" t="s">
        <v>25</v>
      </c>
      <c r="I710" s="5" t="s">
        <v>135</v>
      </c>
      <c r="J710" s="5" t="s">
        <v>82</v>
      </c>
      <c r="K710" s="5" t="s">
        <v>59</v>
      </c>
      <c r="L710" s="5" t="s">
        <v>29</v>
      </c>
      <c r="M710" s="7">
        <v>1212.5</v>
      </c>
      <c r="N710" s="5">
        <v>5</v>
      </c>
      <c r="O710" s="5">
        <v>0</v>
      </c>
      <c r="P710" s="8">
        <v>606.20000000000005</v>
      </c>
      <c r="Q710" s="5" t="s">
        <v>30</v>
      </c>
      <c r="R710">
        <f t="shared" si="35"/>
        <v>2</v>
      </c>
    </row>
    <row r="711" spans="1:18" ht="15.5" x14ac:dyDescent="0.35">
      <c r="A711" s="5">
        <v>68</v>
      </c>
      <c r="B711" s="5">
        <f t="shared" si="34"/>
        <v>2015</v>
      </c>
      <c r="C711" s="5">
        <f t="shared" si="33"/>
        <v>12</v>
      </c>
      <c r="D711" s="5" t="s">
        <v>129</v>
      </c>
      <c r="E711" s="6">
        <v>42354</v>
      </c>
      <c r="F711" s="6">
        <v>42357</v>
      </c>
      <c r="G711" s="5" t="s">
        <v>16</v>
      </c>
      <c r="H711" s="5" t="s">
        <v>25</v>
      </c>
      <c r="I711" s="5" t="s">
        <v>91</v>
      </c>
      <c r="J711" s="5" t="s">
        <v>52</v>
      </c>
      <c r="K711" s="5" t="s">
        <v>28</v>
      </c>
      <c r="L711" s="5" t="s">
        <v>29</v>
      </c>
      <c r="M711" s="7">
        <v>1920.3600000000001</v>
      </c>
      <c r="N711" s="5">
        <v>4</v>
      </c>
      <c r="O711" s="5">
        <v>0</v>
      </c>
      <c r="P711" s="8">
        <v>652.91999999999996</v>
      </c>
      <c r="Q711" s="5" t="s">
        <v>30</v>
      </c>
      <c r="R711">
        <f t="shared" si="35"/>
        <v>3</v>
      </c>
    </row>
    <row r="712" spans="1:18" ht="15.5" x14ac:dyDescent="0.35">
      <c r="A712" s="5">
        <v>396</v>
      </c>
      <c r="B712" s="5">
        <f t="shared" si="34"/>
        <v>2015</v>
      </c>
      <c r="C712" s="5">
        <f t="shared" si="33"/>
        <v>12</v>
      </c>
      <c r="D712" s="5" t="s">
        <v>165</v>
      </c>
      <c r="E712" s="6">
        <v>42353</v>
      </c>
      <c r="F712" s="6">
        <v>42355</v>
      </c>
      <c r="G712" s="5" t="s">
        <v>24</v>
      </c>
      <c r="H712" s="5" t="s">
        <v>17</v>
      </c>
      <c r="I712" s="5" t="s">
        <v>61</v>
      </c>
      <c r="J712" s="5" t="s">
        <v>62</v>
      </c>
      <c r="K712" s="5" t="s">
        <v>28</v>
      </c>
      <c r="L712" s="5" t="s">
        <v>21</v>
      </c>
      <c r="M712" s="7">
        <v>2043.7200000000003</v>
      </c>
      <c r="N712" s="5">
        <v>14</v>
      </c>
      <c r="O712" s="5">
        <v>0</v>
      </c>
      <c r="P712" s="8">
        <v>756</v>
      </c>
      <c r="Q712" s="5" t="s">
        <v>22</v>
      </c>
      <c r="R712">
        <f t="shared" si="35"/>
        <v>2</v>
      </c>
    </row>
    <row r="713" spans="1:18" ht="15.5" x14ac:dyDescent="0.35">
      <c r="A713" s="5">
        <v>202</v>
      </c>
      <c r="B713" s="5">
        <f t="shared" si="34"/>
        <v>2015</v>
      </c>
      <c r="C713" s="5">
        <f t="shared" si="33"/>
        <v>12</v>
      </c>
      <c r="D713" s="5" t="s">
        <v>231</v>
      </c>
      <c r="E713" s="6">
        <v>42351</v>
      </c>
      <c r="F713" s="6">
        <v>42355</v>
      </c>
      <c r="G713" s="5" t="s">
        <v>47</v>
      </c>
      <c r="H713" s="5" t="s">
        <v>34</v>
      </c>
      <c r="I713" s="5" t="s">
        <v>26</v>
      </c>
      <c r="J713" s="5" t="s">
        <v>27</v>
      </c>
      <c r="K713" s="5" t="s">
        <v>28</v>
      </c>
      <c r="L713" s="5" t="s">
        <v>49</v>
      </c>
      <c r="M713" s="7">
        <v>4864.32</v>
      </c>
      <c r="N713" s="5">
        <v>10</v>
      </c>
      <c r="O713" s="5">
        <v>0.1</v>
      </c>
      <c r="P713" s="8">
        <v>162.12</v>
      </c>
      <c r="Q713" s="5" t="s">
        <v>32</v>
      </c>
      <c r="R713">
        <f t="shared" si="35"/>
        <v>4</v>
      </c>
    </row>
    <row r="714" spans="1:18" ht="15.5" x14ac:dyDescent="0.35">
      <c r="A714" s="5">
        <v>573</v>
      </c>
      <c r="B714" s="5">
        <f t="shared" si="34"/>
        <v>2015</v>
      </c>
      <c r="C714" s="5">
        <f t="shared" si="33"/>
        <v>12</v>
      </c>
      <c r="D714" s="5" t="s">
        <v>476</v>
      </c>
      <c r="E714" s="6">
        <v>42351</v>
      </c>
      <c r="F714" s="6">
        <v>42357</v>
      </c>
      <c r="G714" s="5" t="s">
        <v>47</v>
      </c>
      <c r="H714" s="5" t="s">
        <v>17</v>
      </c>
      <c r="I714" s="5" t="s">
        <v>243</v>
      </c>
      <c r="J714" s="5" t="s">
        <v>62</v>
      </c>
      <c r="K714" s="5" t="s">
        <v>28</v>
      </c>
      <c r="L714" s="5" t="s">
        <v>49</v>
      </c>
      <c r="M714" s="7">
        <v>3242.88</v>
      </c>
      <c r="N714" s="5">
        <v>6</v>
      </c>
      <c r="O714" s="5">
        <v>0</v>
      </c>
      <c r="P714" s="8">
        <v>421.56000000000006</v>
      </c>
      <c r="Q714" s="5" t="s">
        <v>32</v>
      </c>
      <c r="R714">
        <f t="shared" si="35"/>
        <v>6</v>
      </c>
    </row>
    <row r="715" spans="1:18" ht="15.5" x14ac:dyDescent="0.35">
      <c r="A715" s="5">
        <v>146</v>
      </c>
      <c r="B715" s="5">
        <f t="shared" si="34"/>
        <v>2015</v>
      </c>
      <c r="C715" s="5">
        <f t="shared" si="33"/>
        <v>12</v>
      </c>
      <c r="D715" s="5" t="s">
        <v>190</v>
      </c>
      <c r="E715" s="6">
        <v>42347</v>
      </c>
      <c r="F715" s="6">
        <v>42349</v>
      </c>
      <c r="G715" s="5" t="s">
        <v>16</v>
      </c>
      <c r="H715" s="5" t="s">
        <v>34</v>
      </c>
      <c r="I715" s="5" t="s">
        <v>26</v>
      </c>
      <c r="J715" s="5" t="s">
        <v>27</v>
      </c>
      <c r="K715" s="5" t="s">
        <v>28</v>
      </c>
      <c r="L715" s="5" t="s">
        <v>21</v>
      </c>
      <c r="M715" s="7">
        <v>1725.4620000000004</v>
      </c>
      <c r="N715" s="5">
        <v>3</v>
      </c>
      <c r="O715" s="5">
        <v>0.1</v>
      </c>
      <c r="P715" s="8">
        <v>747.61200000000008</v>
      </c>
      <c r="Q715" s="5" t="s">
        <v>22</v>
      </c>
      <c r="R715">
        <f t="shared" si="35"/>
        <v>2</v>
      </c>
    </row>
    <row r="716" spans="1:18" ht="15.5" x14ac:dyDescent="0.35">
      <c r="A716" s="5">
        <v>465</v>
      </c>
      <c r="B716" s="5">
        <f t="shared" si="34"/>
        <v>2015</v>
      </c>
      <c r="C716" s="5">
        <f t="shared" si="33"/>
        <v>12</v>
      </c>
      <c r="D716" s="5" t="s">
        <v>417</v>
      </c>
      <c r="E716" s="6">
        <v>42347</v>
      </c>
      <c r="F716" s="6">
        <v>42350</v>
      </c>
      <c r="G716" s="5" t="s">
        <v>16</v>
      </c>
      <c r="H716" s="5" t="s">
        <v>17</v>
      </c>
      <c r="I716" s="5" t="s">
        <v>74</v>
      </c>
      <c r="J716" s="5" t="s">
        <v>75</v>
      </c>
      <c r="K716" s="5" t="s">
        <v>37</v>
      </c>
      <c r="L716" s="5" t="s">
        <v>21</v>
      </c>
      <c r="M716" s="7">
        <v>1188.3599999999999</v>
      </c>
      <c r="N716" s="5">
        <v>4</v>
      </c>
      <c r="O716" s="5">
        <v>0</v>
      </c>
      <c r="P716" s="8">
        <v>95.039999999999992</v>
      </c>
      <c r="Q716" s="5" t="s">
        <v>22</v>
      </c>
      <c r="R716">
        <f t="shared" si="35"/>
        <v>3</v>
      </c>
    </row>
    <row r="717" spans="1:18" ht="15.5" x14ac:dyDescent="0.35">
      <c r="A717" s="5">
        <v>770</v>
      </c>
      <c r="B717" s="5">
        <f t="shared" si="34"/>
        <v>2015</v>
      </c>
      <c r="C717" s="5">
        <f t="shared" si="33"/>
        <v>12</v>
      </c>
      <c r="D717" s="5" t="s">
        <v>561</v>
      </c>
      <c r="E717" s="6">
        <v>42346</v>
      </c>
      <c r="F717" s="6">
        <v>42352</v>
      </c>
      <c r="G717" s="5" t="s">
        <v>47</v>
      </c>
      <c r="H717" s="5" t="s">
        <v>25</v>
      </c>
      <c r="I717" s="5" t="s">
        <v>102</v>
      </c>
      <c r="J717" s="5" t="s">
        <v>103</v>
      </c>
      <c r="K717" s="5" t="s">
        <v>28</v>
      </c>
      <c r="L717" s="5" t="s">
        <v>21</v>
      </c>
      <c r="M717" s="7">
        <v>3696.0315000000001</v>
      </c>
      <c r="N717" s="5">
        <v>7</v>
      </c>
      <c r="O717" s="5">
        <v>0.17</v>
      </c>
      <c r="P717" s="8">
        <v>756.87149999999997</v>
      </c>
      <c r="Q717" s="5" t="s">
        <v>32</v>
      </c>
      <c r="R717">
        <f t="shared" si="35"/>
        <v>6</v>
      </c>
    </row>
    <row r="718" spans="1:18" ht="15.5" x14ac:dyDescent="0.35">
      <c r="A718" s="5">
        <v>67</v>
      </c>
      <c r="B718" s="5">
        <f t="shared" si="34"/>
        <v>2015</v>
      </c>
      <c r="C718" s="5">
        <f t="shared" si="33"/>
        <v>12</v>
      </c>
      <c r="D718" s="5" t="s">
        <v>127</v>
      </c>
      <c r="E718" s="6">
        <v>42345</v>
      </c>
      <c r="F718" s="6">
        <v>42346</v>
      </c>
      <c r="G718" s="5" t="s">
        <v>16</v>
      </c>
      <c r="H718" s="5" t="s">
        <v>17</v>
      </c>
      <c r="I718" s="5" t="s">
        <v>128</v>
      </c>
      <c r="J718" s="5" t="s">
        <v>68</v>
      </c>
      <c r="K718" s="5" t="s">
        <v>37</v>
      </c>
      <c r="L718" s="5" t="s">
        <v>29</v>
      </c>
      <c r="M718" s="7">
        <v>2188.0500000000002</v>
      </c>
      <c r="N718" s="5">
        <v>5</v>
      </c>
      <c r="O718" s="5">
        <v>0</v>
      </c>
      <c r="P718" s="8">
        <v>1050.1500000000001</v>
      </c>
      <c r="Q718" s="5" t="s">
        <v>22</v>
      </c>
      <c r="R718">
        <f t="shared" si="35"/>
        <v>1</v>
      </c>
    </row>
    <row r="719" spans="1:18" ht="15.5" x14ac:dyDescent="0.35">
      <c r="A719" s="5">
        <v>778</v>
      </c>
      <c r="B719" s="5">
        <f t="shared" si="34"/>
        <v>2015</v>
      </c>
      <c r="C719" s="5">
        <f t="shared" si="33"/>
        <v>12</v>
      </c>
      <c r="D719" s="5" t="s">
        <v>544</v>
      </c>
      <c r="E719" s="6">
        <v>42344</v>
      </c>
      <c r="F719" s="6">
        <v>42348</v>
      </c>
      <c r="G719" s="5" t="s">
        <v>47</v>
      </c>
      <c r="H719" s="5" t="s">
        <v>17</v>
      </c>
      <c r="I719" s="5" t="s">
        <v>18</v>
      </c>
      <c r="J719" s="5" t="s">
        <v>48</v>
      </c>
      <c r="K719" s="5" t="s">
        <v>20</v>
      </c>
      <c r="L719" s="5" t="s">
        <v>49</v>
      </c>
      <c r="M719" s="7">
        <v>24.816000000000003</v>
      </c>
      <c r="N719" s="5">
        <v>3</v>
      </c>
      <c r="O719" s="5">
        <v>0.2</v>
      </c>
      <c r="P719" s="8">
        <v>8.3753999999999991</v>
      </c>
      <c r="Q719" s="5" t="s">
        <v>32</v>
      </c>
      <c r="R719">
        <f t="shared" si="35"/>
        <v>4</v>
      </c>
    </row>
    <row r="720" spans="1:18" ht="15.5" x14ac:dyDescent="0.35">
      <c r="A720" s="5">
        <v>799</v>
      </c>
      <c r="B720" s="5">
        <f t="shared" si="34"/>
        <v>2015</v>
      </c>
      <c r="C720" s="5">
        <f t="shared" si="33"/>
        <v>12</v>
      </c>
      <c r="D720" s="5" t="s">
        <v>544</v>
      </c>
      <c r="E720" s="6">
        <v>42344</v>
      </c>
      <c r="F720" s="6">
        <v>42348</v>
      </c>
      <c r="G720" s="5" t="s">
        <v>47</v>
      </c>
      <c r="H720" s="5" t="s">
        <v>17</v>
      </c>
      <c r="I720" s="5" t="s">
        <v>18</v>
      </c>
      <c r="J720" s="5" t="s">
        <v>48</v>
      </c>
      <c r="K720" s="5" t="s">
        <v>20</v>
      </c>
      <c r="L720" s="5" t="s">
        <v>49</v>
      </c>
      <c r="M720" s="7">
        <v>14.976000000000003</v>
      </c>
      <c r="N720" s="5">
        <v>6</v>
      </c>
      <c r="O720" s="5">
        <v>0.2</v>
      </c>
      <c r="P720" s="8">
        <v>5.4287999999999981</v>
      </c>
      <c r="Q720" s="5" t="s">
        <v>32</v>
      </c>
      <c r="R720">
        <f t="shared" si="35"/>
        <v>4</v>
      </c>
    </row>
    <row r="721" spans="1:18" ht="15.5" x14ac:dyDescent="0.35">
      <c r="A721" s="5">
        <v>20</v>
      </c>
      <c r="B721" s="5">
        <f t="shared" si="34"/>
        <v>2015</v>
      </c>
      <c r="C721" s="5">
        <f t="shared" si="33"/>
        <v>12</v>
      </c>
      <c r="D721" s="5" t="s">
        <v>70</v>
      </c>
      <c r="E721" s="6">
        <v>42343</v>
      </c>
      <c r="F721" s="6">
        <v>42345</v>
      </c>
      <c r="G721" s="5" t="s">
        <v>24</v>
      </c>
      <c r="H721" s="5" t="s">
        <v>17</v>
      </c>
      <c r="I721" s="5" t="s">
        <v>71</v>
      </c>
      <c r="J721" s="5" t="s">
        <v>72</v>
      </c>
      <c r="K721" s="5" t="s">
        <v>42</v>
      </c>
      <c r="L721" s="5" t="s">
        <v>49</v>
      </c>
      <c r="M721" s="7">
        <v>3409.74</v>
      </c>
      <c r="N721" s="5">
        <v>6</v>
      </c>
      <c r="O721" s="5">
        <v>0</v>
      </c>
      <c r="P721" s="8">
        <v>818.28</v>
      </c>
      <c r="Q721" s="5" t="s">
        <v>22</v>
      </c>
      <c r="R721">
        <f t="shared" si="35"/>
        <v>2</v>
      </c>
    </row>
    <row r="722" spans="1:18" ht="15.5" x14ac:dyDescent="0.35">
      <c r="A722" s="5">
        <v>767</v>
      </c>
      <c r="B722" s="5">
        <f t="shared" si="34"/>
        <v>2015</v>
      </c>
      <c r="C722" s="5">
        <f t="shared" si="33"/>
        <v>12</v>
      </c>
      <c r="D722" s="5" t="s">
        <v>411</v>
      </c>
      <c r="E722" s="6">
        <v>42342</v>
      </c>
      <c r="F722" s="6">
        <v>42346</v>
      </c>
      <c r="G722" s="5" t="s">
        <v>47</v>
      </c>
      <c r="H722" s="5" t="s">
        <v>34</v>
      </c>
      <c r="I722" s="5" t="s">
        <v>26</v>
      </c>
      <c r="J722" s="5" t="s">
        <v>27</v>
      </c>
      <c r="K722" s="5" t="s">
        <v>28</v>
      </c>
      <c r="L722" s="5" t="s">
        <v>29</v>
      </c>
      <c r="M722" s="7">
        <v>2125.3199999999997</v>
      </c>
      <c r="N722" s="5">
        <v>4</v>
      </c>
      <c r="O722" s="5">
        <v>0</v>
      </c>
      <c r="P722" s="8">
        <v>148.68</v>
      </c>
      <c r="Q722" s="5" t="s">
        <v>32</v>
      </c>
      <c r="R722">
        <f t="shared" si="35"/>
        <v>4</v>
      </c>
    </row>
    <row r="723" spans="1:18" ht="15.5" x14ac:dyDescent="0.35">
      <c r="A723" s="5">
        <v>191</v>
      </c>
      <c r="B723" s="5">
        <f t="shared" si="34"/>
        <v>2015</v>
      </c>
      <c r="C723" s="5">
        <f t="shared" si="33"/>
        <v>12</v>
      </c>
      <c r="D723" s="5" t="s">
        <v>222</v>
      </c>
      <c r="E723" s="6">
        <v>42341</v>
      </c>
      <c r="F723" s="6">
        <v>42345</v>
      </c>
      <c r="G723" s="5" t="s">
        <v>47</v>
      </c>
      <c r="H723" s="5" t="s">
        <v>17</v>
      </c>
      <c r="I723" s="5" t="s">
        <v>223</v>
      </c>
      <c r="J723" s="5" t="s">
        <v>103</v>
      </c>
      <c r="K723" s="5" t="s">
        <v>28</v>
      </c>
      <c r="L723" s="5" t="s">
        <v>29</v>
      </c>
      <c r="M723" s="7">
        <v>2673.36</v>
      </c>
      <c r="N723" s="5">
        <v>8</v>
      </c>
      <c r="O723" s="5">
        <v>0</v>
      </c>
      <c r="P723" s="8">
        <v>1069.1999999999998</v>
      </c>
      <c r="Q723" s="5" t="s">
        <v>22</v>
      </c>
      <c r="R723">
        <f t="shared" si="35"/>
        <v>4</v>
      </c>
    </row>
    <row r="724" spans="1:18" ht="15.5" x14ac:dyDescent="0.35">
      <c r="A724" s="5">
        <v>332</v>
      </c>
      <c r="B724" s="5">
        <f t="shared" si="34"/>
        <v>2015</v>
      </c>
      <c r="C724" s="5">
        <f t="shared" si="33"/>
        <v>12</v>
      </c>
      <c r="D724" s="5" t="s">
        <v>300</v>
      </c>
      <c r="E724" s="6">
        <v>42341</v>
      </c>
      <c r="F724" s="6">
        <v>42344</v>
      </c>
      <c r="G724" s="5" t="s">
        <v>16</v>
      </c>
      <c r="H724" s="5" t="s">
        <v>17</v>
      </c>
      <c r="I724" s="5" t="s">
        <v>18</v>
      </c>
      <c r="J724" s="5" t="s">
        <v>108</v>
      </c>
      <c r="K724" s="5" t="s">
        <v>20</v>
      </c>
      <c r="L724" s="5" t="s">
        <v>49</v>
      </c>
      <c r="M724" s="7">
        <v>34.650000000000006</v>
      </c>
      <c r="N724" s="5">
        <v>3</v>
      </c>
      <c r="O724" s="5">
        <v>0</v>
      </c>
      <c r="P724" s="8">
        <v>10.395</v>
      </c>
      <c r="Q724" s="5" t="s">
        <v>32</v>
      </c>
      <c r="R724">
        <f t="shared" si="35"/>
        <v>3</v>
      </c>
    </row>
    <row r="725" spans="1:18" ht="15.5" x14ac:dyDescent="0.35">
      <c r="A725" s="5">
        <v>625</v>
      </c>
      <c r="B725" s="5">
        <f t="shared" si="34"/>
        <v>2015</v>
      </c>
      <c r="C725" s="5">
        <f t="shared" si="33"/>
        <v>12</v>
      </c>
      <c r="D725" s="5" t="s">
        <v>505</v>
      </c>
      <c r="E725" s="6">
        <v>42340</v>
      </c>
      <c r="F725" s="6">
        <v>42344</v>
      </c>
      <c r="G725" s="5" t="s">
        <v>24</v>
      </c>
      <c r="H725" s="5" t="s">
        <v>25</v>
      </c>
      <c r="I725" s="5" t="s">
        <v>93</v>
      </c>
      <c r="J725" s="5" t="s">
        <v>94</v>
      </c>
      <c r="K725" s="5" t="s">
        <v>59</v>
      </c>
      <c r="L725" s="5" t="s">
        <v>21</v>
      </c>
      <c r="M725" s="7">
        <v>1914.0799999999995</v>
      </c>
      <c r="N725" s="5">
        <v>14</v>
      </c>
      <c r="O725" s="5">
        <v>0.2</v>
      </c>
      <c r="P725" s="8">
        <v>669.76000000000022</v>
      </c>
      <c r="Q725" s="5" t="s">
        <v>32</v>
      </c>
      <c r="R725">
        <f t="shared" si="35"/>
        <v>4</v>
      </c>
    </row>
    <row r="726" spans="1:18" ht="15.5" x14ac:dyDescent="0.35">
      <c r="A726" s="5">
        <v>352</v>
      </c>
      <c r="B726" s="5">
        <f t="shared" si="34"/>
        <v>2014</v>
      </c>
      <c r="C726" s="5">
        <f t="shared" si="33"/>
        <v>12</v>
      </c>
      <c r="D726" s="5" t="s">
        <v>196</v>
      </c>
      <c r="E726" s="6">
        <v>42004</v>
      </c>
      <c r="F726" s="6">
        <v>42006</v>
      </c>
      <c r="G726" s="5" t="s">
        <v>16</v>
      </c>
      <c r="H726" s="5" t="s">
        <v>25</v>
      </c>
      <c r="I726" s="5" t="s">
        <v>64</v>
      </c>
      <c r="J726" s="5" t="s">
        <v>36</v>
      </c>
      <c r="K726" s="5" t="s">
        <v>37</v>
      </c>
      <c r="L726" s="5" t="s">
        <v>21</v>
      </c>
      <c r="M726" s="7">
        <v>1946.3129999999999</v>
      </c>
      <c r="N726" s="5">
        <v>6</v>
      </c>
      <c r="O726" s="5">
        <v>0.15</v>
      </c>
      <c r="P726" s="8">
        <v>114.45300000000009</v>
      </c>
      <c r="Q726" s="5" t="s">
        <v>22</v>
      </c>
      <c r="R726">
        <f t="shared" si="35"/>
        <v>2</v>
      </c>
    </row>
    <row r="727" spans="1:18" ht="15.5" x14ac:dyDescent="0.35">
      <c r="A727" s="5">
        <v>723</v>
      </c>
      <c r="B727" s="5">
        <f t="shared" si="34"/>
        <v>2014</v>
      </c>
      <c r="C727" s="5">
        <f t="shared" si="33"/>
        <v>12</v>
      </c>
      <c r="D727" s="5" t="s">
        <v>546</v>
      </c>
      <c r="E727" s="6">
        <v>42004</v>
      </c>
      <c r="F727" s="6">
        <v>42005</v>
      </c>
      <c r="G727" s="5" t="s">
        <v>16</v>
      </c>
      <c r="H727" s="5" t="s">
        <v>17</v>
      </c>
      <c r="I727" s="5" t="s">
        <v>135</v>
      </c>
      <c r="J727" s="5" t="s">
        <v>82</v>
      </c>
      <c r="K727" s="5" t="s">
        <v>59</v>
      </c>
      <c r="L727" s="5" t="s">
        <v>21</v>
      </c>
      <c r="M727" s="7">
        <v>1198.2986000000001</v>
      </c>
      <c r="N727" s="5">
        <v>5</v>
      </c>
      <c r="O727" s="5">
        <v>2E-3</v>
      </c>
      <c r="P727" s="8">
        <v>165.5986</v>
      </c>
      <c r="Q727" s="5" t="s">
        <v>22</v>
      </c>
      <c r="R727">
        <f t="shared" si="35"/>
        <v>1</v>
      </c>
    </row>
    <row r="728" spans="1:18" ht="15.5" x14ac:dyDescent="0.35">
      <c r="A728" s="5">
        <v>274</v>
      </c>
      <c r="B728" s="5">
        <f t="shared" si="34"/>
        <v>2014</v>
      </c>
      <c r="C728" s="5">
        <f t="shared" si="33"/>
        <v>12</v>
      </c>
      <c r="D728" s="5" t="s">
        <v>288</v>
      </c>
      <c r="E728" s="6">
        <v>42003</v>
      </c>
      <c r="F728" s="6">
        <v>42008</v>
      </c>
      <c r="G728" s="5" t="s">
        <v>47</v>
      </c>
      <c r="H728" s="5" t="s">
        <v>25</v>
      </c>
      <c r="I728" s="5" t="s">
        <v>271</v>
      </c>
      <c r="J728" s="5" t="s">
        <v>235</v>
      </c>
      <c r="K728" s="5" t="s">
        <v>42</v>
      </c>
      <c r="L728" s="5" t="s">
        <v>21</v>
      </c>
      <c r="M728" s="7">
        <v>3799.0800000000004</v>
      </c>
      <c r="N728" s="5">
        <v>12</v>
      </c>
      <c r="O728" s="5">
        <v>0</v>
      </c>
      <c r="P728" s="8">
        <v>455.76000000000005</v>
      </c>
      <c r="Q728" s="5" t="s">
        <v>32</v>
      </c>
      <c r="R728">
        <f t="shared" si="35"/>
        <v>5</v>
      </c>
    </row>
    <row r="729" spans="1:18" ht="15.5" x14ac:dyDescent="0.35">
      <c r="A729" s="5">
        <v>109</v>
      </c>
      <c r="B729" s="5">
        <f t="shared" si="34"/>
        <v>2014</v>
      </c>
      <c r="C729" s="5">
        <f t="shared" si="33"/>
        <v>12</v>
      </c>
      <c r="D729" s="5" t="s">
        <v>165</v>
      </c>
      <c r="E729" s="6">
        <v>41999</v>
      </c>
      <c r="F729" s="6">
        <v>41999</v>
      </c>
      <c r="G729" s="5" t="s">
        <v>39</v>
      </c>
      <c r="H729" s="5" t="s">
        <v>17</v>
      </c>
      <c r="I729" s="5" t="s">
        <v>26</v>
      </c>
      <c r="J729" s="5" t="s">
        <v>27</v>
      </c>
      <c r="K729" s="5" t="s">
        <v>28</v>
      </c>
      <c r="L729" s="5" t="s">
        <v>49</v>
      </c>
      <c r="M729" s="7">
        <v>3739.1759999999995</v>
      </c>
      <c r="N729" s="5">
        <v>8</v>
      </c>
      <c r="O729" s="5">
        <v>0.1</v>
      </c>
      <c r="P729" s="8">
        <v>747.81600000000003</v>
      </c>
      <c r="Q729" s="5" t="s">
        <v>22</v>
      </c>
      <c r="R729">
        <f t="shared" si="35"/>
        <v>0</v>
      </c>
    </row>
    <row r="730" spans="1:18" ht="15.5" x14ac:dyDescent="0.35">
      <c r="A730" s="5">
        <v>547</v>
      </c>
      <c r="B730" s="5">
        <f t="shared" si="34"/>
        <v>2014</v>
      </c>
      <c r="C730" s="5">
        <f t="shared" si="33"/>
        <v>12</v>
      </c>
      <c r="D730" s="5" t="s">
        <v>463</v>
      </c>
      <c r="E730" s="6">
        <v>41997</v>
      </c>
      <c r="F730" s="6">
        <v>42002</v>
      </c>
      <c r="G730" s="5" t="s">
        <v>24</v>
      </c>
      <c r="H730" s="5" t="s">
        <v>17</v>
      </c>
      <c r="I730" s="5" t="s">
        <v>132</v>
      </c>
      <c r="J730" s="5" t="s">
        <v>75</v>
      </c>
      <c r="K730" s="5" t="s">
        <v>37</v>
      </c>
      <c r="L730" s="5" t="s">
        <v>21</v>
      </c>
      <c r="M730" s="7">
        <v>2605.56</v>
      </c>
      <c r="N730" s="5">
        <v>4</v>
      </c>
      <c r="O730" s="5">
        <v>0</v>
      </c>
      <c r="P730" s="8">
        <v>573.12</v>
      </c>
      <c r="Q730" s="5" t="s">
        <v>32</v>
      </c>
      <c r="R730">
        <f t="shared" si="35"/>
        <v>5</v>
      </c>
    </row>
    <row r="731" spans="1:18" ht="15.5" x14ac:dyDescent="0.35">
      <c r="A731" s="5">
        <v>375</v>
      </c>
      <c r="B731" s="5">
        <f t="shared" si="34"/>
        <v>2014</v>
      </c>
      <c r="C731" s="5">
        <f t="shared" si="33"/>
        <v>12</v>
      </c>
      <c r="D731" s="5" t="s">
        <v>105</v>
      </c>
      <c r="E731" s="6">
        <v>41996</v>
      </c>
      <c r="F731" s="6">
        <v>41998</v>
      </c>
      <c r="G731" s="5" t="s">
        <v>16</v>
      </c>
      <c r="H731" s="5" t="s">
        <v>25</v>
      </c>
      <c r="I731" s="5" t="s">
        <v>61</v>
      </c>
      <c r="J731" s="5" t="s">
        <v>62</v>
      </c>
      <c r="K731" s="5" t="s">
        <v>28</v>
      </c>
      <c r="L731" s="5" t="s">
        <v>29</v>
      </c>
      <c r="M731" s="7">
        <v>731.34</v>
      </c>
      <c r="N731" s="5">
        <v>2</v>
      </c>
      <c r="O731" s="5">
        <v>0</v>
      </c>
      <c r="P731" s="8">
        <v>175.5</v>
      </c>
      <c r="Q731" s="5" t="s">
        <v>30</v>
      </c>
      <c r="R731">
        <f t="shared" si="35"/>
        <v>2</v>
      </c>
    </row>
    <row r="732" spans="1:18" ht="15.5" x14ac:dyDescent="0.35">
      <c r="A732" s="5">
        <v>455</v>
      </c>
      <c r="B732" s="5">
        <f t="shared" si="34"/>
        <v>2014</v>
      </c>
      <c r="C732" s="5">
        <f t="shared" si="33"/>
        <v>12</v>
      </c>
      <c r="D732" s="5" t="s">
        <v>105</v>
      </c>
      <c r="E732" s="6">
        <v>41996</v>
      </c>
      <c r="F732" s="6">
        <v>41998</v>
      </c>
      <c r="G732" s="5" t="s">
        <v>16</v>
      </c>
      <c r="H732" s="5" t="s">
        <v>25</v>
      </c>
      <c r="I732" s="5" t="s">
        <v>61</v>
      </c>
      <c r="J732" s="5" t="s">
        <v>62</v>
      </c>
      <c r="K732" s="5" t="s">
        <v>28</v>
      </c>
      <c r="L732" s="5" t="s">
        <v>29</v>
      </c>
      <c r="M732" s="7">
        <v>1092.96</v>
      </c>
      <c r="N732" s="5">
        <v>3</v>
      </c>
      <c r="O732" s="5">
        <v>0</v>
      </c>
      <c r="P732" s="8">
        <v>393.39</v>
      </c>
      <c r="Q732" s="5" t="s">
        <v>30</v>
      </c>
      <c r="R732">
        <f t="shared" si="35"/>
        <v>2</v>
      </c>
    </row>
    <row r="733" spans="1:18" ht="15.5" x14ac:dyDescent="0.35">
      <c r="A733" s="5">
        <v>533</v>
      </c>
      <c r="B733" s="5">
        <f t="shared" si="34"/>
        <v>2014</v>
      </c>
      <c r="C733" s="5">
        <f t="shared" si="33"/>
        <v>12</v>
      </c>
      <c r="D733" s="5" t="s">
        <v>31</v>
      </c>
      <c r="E733" s="6">
        <v>41993</v>
      </c>
      <c r="F733" s="6">
        <v>41995</v>
      </c>
      <c r="G733" s="5" t="s">
        <v>16</v>
      </c>
      <c r="H733" s="5" t="s">
        <v>17</v>
      </c>
      <c r="I733" s="5" t="s">
        <v>164</v>
      </c>
      <c r="J733" s="5" t="s">
        <v>58</v>
      </c>
      <c r="K733" s="5" t="s">
        <v>59</v>
      </c>
      <c r="L733" s="5" t="s">
        <v>29</v>
      </c>
      <c r="M733" s="7">
        <v>1480.3679999999999</v>
      </c>
      <c r="N733" s="5">
        <v>3</v>
      </c>
      <c r="O733" s="5">
        <v>0.2</v>
      </c>
      <c r="P733" s="8">
        <v>333.04800000000006</v>
      </c>
      <c r="Q733" s="5" t="s">
        <v>32</v>
      </c>
      <c r="R733">
        <f t="shared" si="35"/>
        <v>2</v>
      </c>
    </row>
    <row r="734" spans="1:18" ht="15.5" x14ac:dyDescent="0.35">
      <c r="A734" s="5">
        <v>788</v>
      </c>
      <c r="B734" s="5">
        <f t="shared" si="34"/>
        <v>2014</v>
      </c>
      <c r="C734" s="5">
        <f t="shared" si="33"/>
        <v>12</v>
      </c>
      <c r="D734" s="5" t="s">
        <v>31</v>
      </c>
      <c r="E734" s="6">
        <v>41993</v>
      </c>
      <c r="F734" s="6">
        <v>41995</v>
      </c>
      <c r="G734" s="5" t="s">
        <v>16</v>
      </c>
      <c r="H734" s="5" t="s">
        <v>17</v>
      </c>
      <c r="I734" s="5" t="s">
        <v>57</v>
      </c>
      <c r="J734" s="5" t="s">
        <v>58</v>
      </c>
      <c r="K734" s="5" t="s">
        <v>59</v>
      </c>
      <c r="L734" s="5" t="s">
        <v>29</v>
      </c>
      <c r="M734" s="7">
        <v>740.18399999999997</v>
      </c>
      <c r="N734" s="5">
        <v>3</v>
      </c>
      <c r="O734" s="5">
        <v>0.6</v>
      </c>
      <c r="P734" s="8">
        <v>-407.1359999999998</v>
      </c>
      <c r="Q734" s="5" t="s">
        <v>30</v>
      </c>
      <c r="R734">
        <f t="shared" si="35"/>
        <v>2</v>
      </c>
    </row>
    <row r="735" spans="1:18" ht="15.5" x14ac:dyDescent="0.35">
      <c r="A735" s="5">
        <v>564</v>
      </c>
      <c r="B735" s="5">
        <f t="shared" si="34"/>
        <v>2014</v>
      </c>
      <c r="C735" s="5">
        <f t="shared" si="33"/>
        <v>12</v>
      </c>
      <c r="D735" s="5" t="s">
        <v>471</v>
      </c>
      <c r="E735" s="6">
        <v>41992</v>
      </c>
      <c r="F735" s="6">
        <v>41995</v>
      </c>
      <c r="G735" s="5" t="s">
        <v>16</v>
      </c>
      <c r="H735" s="5" t="s">
        <v>34</v>
      </c>
      <c r="I735" s="5" t="s">
        <v>18</v>
      </c>
      <c r="J735" s="5" t="s">
        <v>48</v>
      </c>
      <c r="K735" s="5" t="s">
        <v>20</v>
      </c>
      <c r="L735" s="5" t="s">
        <v>29</v>
      </c>
      <c r="M735" s="7">
        <v>377.45</v>
      </c>
      <c r="N735" s="5">
        <v>5</v>
      </c>
      <c r="O735" s="5">
        <v>0.5</v>
      </c>
      <c r="P735" s="8">
        <v>-264.21500000000003</v>
      </c>
      <c r="Q735" s="5" t="s">
        <v>32</v>
      </c>
      <c r="R735">
        <f t="shared" si="35"/>
        <v>3</v>
      </c>
    </row>
    <row r="736" spans="1:18" ht="15.5" x14ac:dyDescent="0.35">
      <c r="A736" s="5">
        <v>587</v>
      </c>
      <c r="B736" s="5">
        <f t="shared" si="34"/>
        <v>2014</v>
      </c>
      <c r="C736" s="5">
        <f t="shared" si="33"/>
        <v>12</v>
      </c>
      <c r="D736" s="5" t="s">
        <v>471</v>
      </c>
      <c r="E736" s="6">
        <v>41992</v>
      </c>
      <c r="F736" s="6">
        <v>41995</v>
      </c>
      <c r="G736" s="5" t="s">
        <v>16</v>
      </c>
      <c r="H736" s="5" t="s">
        <v>34</v>
      </c>
      <c r="I736" s="5" t="s">
        <v>18</v>
      </c>
      <c r="J736" s="5" t="s">
        <v>48</v>
      </c>
      <c r="K736" s="5" t="s">
        <v>20</v>
      </c>
      <c r="L736" s="5" t="s">
        <v>49</v>
      </c>
      <c r="M736" s="7">
        <v>45.240000000000009</v>
      </c>
      <c r="N736" s="5">
        <v>4</v>
      </c>
      <c r="O736" s="5">
        <v>0.7</v>
      </c>
      <c r="P736" s="8">
        <v>-30.159999999999997</v>
      </c>
      <c r="Q736" s="5" t="s">
        <v>32</v>
      </c>
      <c r="R736">
        <f t="shared" si="35"/>
        <v>3</v>
      </c>
    </row>
    <row r="737" spans="1:18" ht="15.5" x14ac:dyDescent="0.35">
      <c r="A737" s="5">
        <v>595</v>
      </c>
      <c r="B737" s="5">
        <f t="shared" si="34"/>
        <v>2014</v>
      </c>
      <c r="C737" s="5">
        <f t="shared" si="33"/>
        <v>12</v>
      </c>
      <c r="D737" s="5" t="s">
        <v>487</v>
      </c>
      <c r="E737" s="6">
        <v>41992</v>
      </c>
      <c r="F737" s="6">
        <v>41994</v>
      </c>
      <c r="G737" s="5" t="s">
        <v>24</v>
      </c>
      <c r="H737" s="5" t="s">
        <v>34</v>
      </c>
      <c r="I737" s="5" t="s">
        <v>128</v>
      </c>
      <c r="J737" s="5" t="s">
        <v>68</v>
      </c>
      <c r="K737" s="5" t="s">
        <v>37</v>
      </c>
      <c r="L737" s="5" t="s">
        <v>49</v>
      </c>
      <c r="M737" s="7">
        <v>845.20799999999997</v>
      </c>
      <c r="N737" s="5">
        <v>7</v>
      </c>
      <c r="O737" s="5">
        <v>0.1</v>
      </c>
      <c r="P737" s="8">
        <v>-9.4920000000000186</v>
      </c>
      <c r="Q737" s="5" t="s">
        <v>30</v>
      </c>
      <c r="R737">
        <f t="shared" si="35"/>
        <v>2</v>
      </c>
    </row>
    <row r="738" spans="1:18" ht="15.5" x14ac:dyDescent="0.35">
      <c r="A738" s="5">
        <v>602</v>
      </c>
      <c r="B738" s="5">
        <f t="shared" si="34"/>
        <v>2014</v>
      </c>
      <c r="C738" s="5">
        <f t="shared" si="33"/>
        <v>12</v>
      </c>
      <c r="D738" s="5" t="s">
        <v>471</v>
      </c>
      <c r="E738" s="6">
        <v>41992</v>
      </c>
      <c r="F738" s="6">
        <v>41995</v>
      </c>
      <c r="G738" s="5" t="s">
        <v>16</v>
      </c>
      <c r="H738" s="5" t="s">
        <v>34</v>
      </c>
      <c r="I738" s="5" t="s">
        <v>18</v>
      </c>
      <c r="J738" s="5" t="s">
        <v>48</v>
      </c>
      <c r="K738" s="5" t="s">
        <v>20</v>
      </c>
      <c r="L738" s="5" t="s">
        <v>49</v>
      </c>
      <c r="M738" s="7">
        <v>18.687999999999999</v>
      </c>
      <c r="N738" s="5">
        <v>4</v>
      </c>
      <c r="O738" s="5">
        <v>0.2</v>
      </c>
      <c r="P738" s="8">
        <v>2.3359999999999994</v>
      </c>
      <c r="Q738" s="5" t="s">
        <v>32</v>
      </c>
      <c r="R738">
        <f t="shared" si="35"/>
        <v>3</v>
      </c>
    </row>
    <row r="739" spans="1:18" ht="15.5" x14ac:dyDescent="0.35">
      <c r="A739" s="5">
        <v>607</v>
      </c>
      <c r="B739" s="5">
        <f t="shared" si="34"/>
        <v>2014</v>
      </c>
      <c r="C739" s="5">
        <f t="shared" si="33"/>
        <v>12</v>
      </c>
      <c r="D739" s="5" t="s">
        <v>471</v>
      </c>
      <c r="E739" s="6">
        <v>41992</v>
      </c>
      <c r="F739" s="6">
        <v>41995</v>
      </c>
      <c r="G739" s="5" t="s">
        <v>16</v>
      </c>
      <c r="H739" s="5" t="s">
        <v>34</v>
      </c>
      <c r="I739" s="5" t="s">
        <v>18</v>
      </c>
      <c r="J739" s="5" t="s">
        <v>48</v>
      </c>
      <c r="K739" s="5" t="s">
        <v>20</v>
      </c>
      <c r="L739" s="5" t="s">
        <v>21</v>
      </c>
      <c r="M739" s="7">
        <v>28.68</v>
      </c>
      <c r="N739" s="5">
        <v>3</v>
      </c>
      <c r="O739" s="5">
        <v>0.2</v>
      </c>
      <c r="P739" s="8">
        <v>-7.17</v>
      </c>
      <c r="Q739" s="5" t="s">
        <v>32</v>
      </c>
      <c r="R739">
        <f t="shared" si="35"/>
        <v>3</v>
      </c>
    </row>
    <row r="740" spans="1:18" ht="15.5" x14ac:dyDescent="0.35">
      <c r="A740" s="5">
        <v>615</v>
      </c>
      <c r="B740" s="5">
        <f t="shared" si="34"/>
        <v>2014</v>
      </c>
      <c r="C740" s="5">
        <f t="shared" si="33"/>
        <v>12</v>
      </c>
      <c r="D740" s="5" t="s">
        <v>471</v>
      </c>
      <c r="E740" s="6">
        <v>41992</v>
      </c>
      <c r="F740" s="6">
        <v>41995</v>
      </c>
      <c r="G740" s="5" t="s">
        <v>16</v>
      </c>
      <c r="H740" s="5" t="s">
        <v>34</v>
      </c>
      <c r="I740" s="5" t="s">
        <v>18</v>
      </c>
      <c r="J740" s="5" t="s">
        <v>48</v>
      </c>
      <c r="K740" s="5" t="s">
        <v>20</v>
      </c>
      <c r="L740" s="5" t="s">
        <v>21</v>
      </c>
      <c r="M740" s="7">
        <v>112.77600000000001</v>
      </c>
      <c r="N740" s="5">
        <v>3</v>
      </c>
      <c r="O740" s="5">
        <v>0.2</v>
      </c>
      <c r="P740" s="8">
        <v>-8.4581999999999979</v>
      </c>
      <c r="Q740" s="5" t="s">
        <v>32</v>
      </c>
      <c r="R740">
        <f t="shared" si="35"/>
        <v>3</v>
      </c>
    </row>
    <row r="741" spans="1:18" ht="15.5" x14ac:dyDescent="0.35">
      <c r="A741" s="5">
        <v>618</v>
      </c>
      <c r="B741" s="5">
        <f t="shared" si="34"/>
        <v>2014</v>
      </c>
      <c r="C741" s="5">
        <f t="shared" si="33"/>
        <v>12</v>
      </c>
      <c r="D741" s="5" t="s">
        <v>471</v>
      </c>
      <c r="E741" s="6">
        <v>41992</v>
      </c>
      <c r="F741" s="6">
        <v>41995</v>
      </c>
      <c r="G741" s="5" t="s">
        <v>16</v>
      </c>
      <c r="H741" s="5" t="s">
        <v>34</v>
      </c>
      <c r="I741" s="5" t="s">
        <v>18</v>
      </c>
      <c r="J741" s="5" t="s">
        <v>48</v>
      </c>
      <c r="K741" s="5" t="s">
        <v>20</v>
      </c>
      <c r="L741" s="5" t="s">
        <v>49</v>
      </c>
      <c r="M741" s="7">
        <v>15.936000000000002</v>
      </c>
      <c r="N741" s="5">
        <v>4</v>
      </c>
      <c r="O741" s="5">
        <v>0.2</v>
      </c>
      <c r="P741" s="8">
        <v>5.1791999999999998</v>
      </c>
      <c r="Q741" s="5" t="s">
        <v>32</v>
      </c>
      <c r="R741">
        <f t="shared" si="35"/>
        <v>3</v>
      </c>
    </row>
    <row r="742" spans="1:18" ht="15.5" x14ac:dyDescent="0.35">
      <c r="A742" s="5">
        <v>624</v>
      </c>
      <c r="B742" s="5">
        <f t="shared" si="34"/>
        <v>2014</v>
      </c>
      <c r="C742" s="5">
        <f t="shared" si="33"/>
        <v>12</v>
      </c>
      <c r="D742" s="5" t="s">
        <v>471</v>
      </c>
      <c r="E742" s="6">
        <v>41992</v>
      </c>
      <c r="F742" s="6">
        <v>41995</v>
      </c>
      <c r="G742" s="5" t="s">
        <v>16</v>
      </c>
      <c r="H742" s="5" t="s">
        <v>34</v>
      </c>
      <c r="I742" s="5" t="s">
        <v>18</v>
      </c>
      <c r="J742" s="5" t="s">
        <v>48</v>
      </c>
      <c r="K742" s="5" t="s">
        <v>20</v>
      </c>
      <c r="L742" s="5" t="s">
        <v>49</v>
      </c>
      <c r="M742" s="7">
        <v>11.648000000000001</v>
      </c>
      <c r="N742" s="5">
        <v>2</v>
      </c>
      <c r="O742" s="5">
        <v>0.2</v>
      </c>
      <c r="P742" s="8">
        <v>3.7855999999999992</v>
      </c>
      <c r="Q742" s="5" t="s">
        <v>32</v>
      </c>
      <c r="R742">
        <f t="shared" si="35"/>
        <v>3</v>
      </c>
    </row>
    <row r="743" spans="1:18" ht="15.5" x14ac:dyDescent="0.35">
      <c r="A743" s="5">
        <v>55</v>
      </c>
      <c r="B743" s="5">
        <f t="shared" si="34"/>
        <v>2014</v>
      </c>
      <c r="C743" s="5">
        <f t="shared" si="33"/>
        <v>12</v>
      </c>
      <c r="D743" s="5" t="s">
        <v>116</v>
      </c>
      <c r="E743" s="6">
        <v>41991</v>
      </c>
      <c r="F743" s="6">
        <v>41991</v>
      </c>
      <c r="G743" s="5" t="s">
        <v>39</v>
      </c>
      <c r="H743" s="5" t="s">
        <v>25</v>
      </c>
      <c r="I743" s="5" t="s">
        <v>117</v>
      </c>
      <c r="J743" s="5" t="s">
        <v>72</v>
      </c>
      <c r="K743" s="5" t="s">
        <v>42</v>
      </c>
      <c r="L743" s="5" t="s">
        <v>21</v>
      </c>
      <c r="M743" s="7">
        <v>2582.16</v>
      </c>
      <c r="N743" s="5">
        <v>4</v>
      </c>
      <c r="O743" s="5">
        <v>0</v>
      </c>
      <c r="P743" s="8">
        <v>593.88</v>
      </c>
      <c r="Q743" s="5" t="s">
        <v>22</v>
      </c>
      <c r="R743">
        <f t="shared" si="35"/>
        <v>0</v>
      </c>
    </row>
    <row r="744" spans="1:18" ht="15.5" x14ac:dyDescent="0.35">
      <c r="A744" s="5">
        <v>210</v>
      </c>
      <c r="B744" s="5">
        <f t="shared" si="34"/>
        <v>2014</v>
      </c>
      <c r="C744" s="5">
        <f t="shared" si="33"/>
        <v>12</v>
      </c>
      <c r="D744" s="5" t="s">
        <v>225</v>
      </c>
      <c r="E744" s="6">
        <v>41991</v>
      </c>
      <c r="F744" s="6">
        <v>41995</v>
      </c>
      <c r="G744" s="5" t="s">
        <v>47</v>
      </c>
      <c r="H744" s="5" t="s">
        <v>25</v>
      </c>
      <c r="I744" s="5" t="s">
        <v>18</v>
      </c>
      <c r="J744" s="5" t="s">
        <v>19</v>
      </c>
      <c r="K744" s="5" t="s">
        <v>20</v>
      </c>
      <c r="L744" s="5" t="s">
        <v>21</v>
      </c>
      <c r="M744" s="7">
        <v>165.60000000000002</v>
      </c>
      <c r="N744" s="5">
        <v>3</v>
      </c>
      <c r="O744" s="5">
        <v>0.2</v>
      </c>
      <c r="P744" s="8">
        <v>-6.2100000000000151</v>
      </c>
      <c r="Q744" s="5" t="s">
        <v>32</v>
      </c>
      <c r="R744">
        <f t="shared" si="35"/>
        <v>4</v>
      </c>
    </row>
    <row r="745" spans="1:18" ht="15.5" x14ac:dyDescent="0.35">
      <c r="A745" s="5">
        <v>239</v>
      </c>
      <c r="B745" s="5">
        <f t="shared" si="34"/>
        <v>2014</v>
      </c>
      <c r="C745" s="5">
        <f t="shared" si="33"/>
        <v>12</v>
      </c>
      <c r="D745" s="5" t="s">
        <v>225</v>
      </c>
      <c r="E745" s="6">
        <v>41991</v>
      </c>
      <c r="F745" s="6">
        <v>41995</v>
      </c>
      <c r="G745" s="5" t="s">
        <v>47</v>
      </c>
      <c r="H745" s="5" t="s">
        <v>25</v>
      </c>
      <c r="I745" s="5" t="s">
        <v>18</v>
      </c>
      <c r="J745" s="5" t="s">
        <v>19</v>
      </c>
      <c r="K745" s="5" t="s">
        <v>20</v>
      </c>
      <c r="L745" s="5" t="s">
        <v>49</v>
      </c>
      <c r="M745" s="7">
        <v>51.840000000000011</v>
      </c>
      <c r="N745" s="5">
        <v>10</v>
      </c>
      <c r="O745" s="5">
        <v>0.2</v>
      </c>
      <c r="P745" s="8">
        <v>18.143999999999998</v>
      </c>
      <c r="Q745" s="5" t="s">
        <v>32</v>
      </c>
      <c r="R745">
        <f t="shared" si="35"/>
        <v>4</v>
      </c>
    </row>
    <row r="746" spans="1:18" ht="15.5" x14ac:dyDescent="0.35">
      <c r="A746" s="5">
        <v>420</v>
      </c>
      <c r="B746" s="5">
        <f t="shared" si="34"/>
        <v>2014</v>
      </c>
      <c r="C746" s="5">
        <f t="shared" si="33"/>
        <v>12</v>
      </c>
      <c r="D746" s="5" t="s">
        <v>269</v>
      </c>
      <c r="E746" s="6">
        <v>41991</v>
      </c>
      <c r="F746" s="6">
        <v>41995</v>
      </c>
      <c r="G746" s="5" t="s">
        <v>47</v>
      </c>
      <c r="H746" s="5" t="s">
        <v>17</v>
      </c>
      <c r="I746" s="5" t="s">
        <v>18</v>
      </c>
      <c r="J746" s="5" t="s">
        <v>19</v>
      </c>
      <c r="K746" s="5" t="s">
        <v>20</v>
      </c>
      <c r="L746" s="5" t="s">
        <v>49</v>
      </c>
      <c r="M746" s="7">
        <v>9892.74</v>
      </c>
      <c r="N746" s="5">
        <v>13</v>
      </c>
      <c r="O746" s="5">
        <v>0</v>
      </c>
      <c r="P746" s="8">
        <v>4946.37</v>
      </c>
      <c r="Q746" s="5" t="s">
        <v>32</v>
      </c>
      <c r="R746">
        <f t="shared" si="35"/>
        <v>4</v>
      </c>
    </row>
    <row r="747" spans="1:18" ht="15.5" x14ac:dyDescent="0.35">
      <c r="A747" s="5">
        <v>477</v>
      </c>
      <c r="B747" s="5">
        <f t="shared" si="34"/>
        <v>2014</v>
      </c>
      <c r="C747" s="5">
        <f t="shared" si="33"/>
        <v>12</v>
      </c>
      <c r="D747" s="5" t="s">
        <v>426</v>
      </c>
      <c r="E747" s="6">
        <v>41991</v>
      </c>
      <c r="F747" s="6">
        <v>41998</v>
      </c>
      <c r="G747" s="5" t="s">
        <v>47</v>
      </c>
      <c r="H747" s="5" t="s">
        <v>25</v>
      </c>
      <c r="I747" s="5" t="s">
        <v>102</v>
      </c>
      <c r="J747" s="5" t="s">
        <v>103</v>
      </c>
      <c r="K747" s="5" t="s">
        <v>28</v>
      </c>
      <c r="L747" s="5" t="s">
        <v>29</v>
      </c>
      <c r="M747" s="7">
        <v>3707.3519999999999</v>
      </c>
      <c r="N747" s="5">
        <v>11</v>
      </c>
      <c r="O747" s="5">
        <v>7.0000000000000007E-2</v>
      </c>
      <c r="P747" s="8">
        <v>1554.432</v>
      </c>
      <c r="Q747" s="5" t="s">
        <v>32</v>
      </c>
      <c r="R747">
        <f t="shared" si="35"/>
        <v>7</v>
      </c>
    </row>
    <row r="748" spans="1:18" ht="15.5" x14ac:dyDescent="0.35">
      <c r="A748" s="5">
        <v>603</v>
      </c>
      <c r="B748" s="5">
        <f t="shared" si="34"/>
        <v>2014</v>
      </c>
      <c r="C748" s="5">
        <f t="shared" si="33"/>
        <v>12</v>
      </c>
      <c r="D748" s="5" t="s">
        <v>494</v>
      </c>
      <c r="E748" s="6">
        <v>41991</v>
      </c>
      <c r="F748" s="6">
        <v>41995</v>
      </c>
      <c r="G748" s="5" t="s">
        <v>47</v>
      </c>
      <c r="H748" s="5" t="s">
        <v>17</v>
      </c>
      <c r="I748" s="5" t="s">
        <v>64</v>
      </c>
      <c r="J748" s="5" t="s">
        <v>36</v>
      </c>
      <c r="K748" s="5" t="s">
        <v>37</v>
      </c>
      <c r="L748" s="5" t="s">
        <v>21</v>
      </c>
      <c r="M748" s="7">
        <v>1654.6439999999998</v>
      </c>
      <c r="N748" s="5">
        <v>8</v>
      </c>
      <c r="O748" s="5">
        <v>0.15</v>
      </c>
      <c r="P748" s="8">
        <v>681.20399999999995</v>
      </c>
      <c r="Q748" s="5" t="s">
        <v>22</v>
      </c>
      <c r="R748">
        <f t="shared" si="35"/>
        <v>4</v>
      </c>
    </row>
    <row r="749" spans="1:18" ht="15.5" x14ac:dyDescent="0.35">
      <c r="A749" s="5">
        <v>642</v>
      </c>
      <c r="B749" s="5">
        <f t="shared" si="34"/>
        <v>2014</v>
      </c>
      <c r="C749" s="5">
        <f t="shared" si="33"/>
        <v>12</v>
      </c>
      <c r="D749" s="5" t="s">
        <v>513</v>
      </c>
      <c r="E749" s="6">
        <v>41989</v>
      </c>
      <c r="F749" s="6">
        <v>41993</v>
      </c>
      <c r="G749" s="5" t="s">
        <v>47</v>
      </c>
      <c r="H749" s="5" t="s">
        <v>34</v>
      </c>
      <c r="I749" s="5" t="s">
        <v>45</v>
      </c>
      <c r="J749" s="5" t="s">
        <v>27</v>
      </c>
      <c r="K749" s="5" t="s">
        <v>28</v>
      </c>
      <c r="L749" s="5" t="s">
        <v>21</v>
      </c>
      <c r="M749" s="7">
        <v>6439.8</v>
      </c>
      <c r="N749" s="5">
        <v>10</v>
      </c>
      <c r="O749" s="5">
        <v>0</v>
      </c>
      <c r="P749" s="8">
        <v>2447.1</v>
      </c>
      <c r="Q749" s="5" t="s">
        <v>32</v>
      </c>
      <c r="R749">
        <f t="shared" si="35"/>
        <v>4</v>
      </c>
    </row>
    <row r="750" spans="1:18" ht="15.5" x14ac:dyDescent="0.35">
      <c r="A750" s="5">
        <v>90</v>
      </c>
      <c r="B750" s="5">
        <f t="shared" si="34"/>
        <v>2014</v>
      </c>
      <c r="C750" s="5">
        <f t="shared" si="33"/>
        <v>12</v>
      </c>
      <c r="D750" s="5" t="s">
        <v>149</v>
      </c>
      <c r="E750" s="6">
        <v>41985</v>
      </c>
      <c r="F750" s="6">
        <v>41987</v>
      </c>
      <c r="G750" s="5" t="s">
        <v>16</v>
      </c>
      <c r="H750" s="5" t="s">
        <v>17</v>
      </c>
      <c r="I750" s="5" t="s">
        <v>61</v>
      </c>
      <c r="J750" s="5" t="s">
        <v>62</v>
      </c>
      <c r="K750" s="5" t="s">
        <v>28</v>
      </c>
      <c r="L750" s="5" t="s">
        <v>21</v>
      </c>
      <c r="M750" s="7">
        <v>1581.48</v>
      </c>
      <c r="N750" s="5">
        <v>6</v>
      </c>
      <c r="O750" s="5">
        <v>0</v>
      </c>
      <c r="P750" s="8">
        <v>0</v>
      </c>
      <c r="Q750" s="5" t="s">
        <v>22</v>
      </c>
      <c r="R750">
        <f t="shared" si="35"/>
        <v>2</v>
      </c>
    </row>
    <row r="751" spans="1:18" ht="15.5" x14ac:dyDescent="0.35">
      <c r="A751" s="5">
        <v>124</v>
      </c>
      <c r="B751" s="5">
        <f t="shared" si="34"/>
        <v>2014</v>
      </c>
      <c r="C751" s="5">
        <f t="shared" si="33"/>
        <v>12</v>
      </c>
      <c r="D751" s="5" t="s">
        <v>76</v>
      </c>
      <c r="E751" s="6">
        <v>41984</v>
      </c>
      <c r="F751" s="6">
        <v>41987</v>
      </c>
      <c r="G751" s="5" t="s">
        <v>24</v>
      </c>
      <c r="H751" s="5" t="s">
        <v>25</v>
      </c>
      <c r="I751" s="5" t="s">
        <v>26</v>
      </c>
      <c r="J751" s="5" t="s">
        <v>27</v>
      </c>
      <c r="K751" s="5" t="s">
        <v>28</v>
      </c>
      <c r="L751" s="5" t="s">
        <v>21</v>
      </c>
      <c r="M751" s="7">
        <v>1695.8700000000001</v>
      </c>
      <c r="N751" s="5">
        <v>5</v>
      </c>
      <c r="O751" s="5">
        <v>0.1</v>
      </c>
      <c r="P751" s="8">
        <v>-37.830000000000013</v>
      </c>
      <c r="Q751" s="5" t="s">
        <v>30</v>
      </c>
      <c r="R751">
        <f t="shared" si="35"/>
        <v>3</v>
      </c>
    </row>
    <row r="752" spans="1:18" ht="15.5" x14ac:dyDescent="0.35">
      <c r="A752" s="5">
        <v>667</v>
      </c>
      <c r="B752" s="5">
        <f t="shared" si="34"/>
        <v>2014</v>
      </c>
      <c r="C752" s="5">
        <f t="shared" si="33"/>
        <v>12</v>
      </c>
      <c r="D752" s="5" t="s">
        <v>522</v>
      </c>
      <c r="E752" s="6">
        <v>41982</v>
      </c>
      <c r="F752" s="6">
        <v>41984</v>
      </c>
      <c r="G752" s="5" t="s">
        <v>24</v>
      </c>
      <c r="H752" s="5" t="s">
        <v>17</v>
      </c>
      <c r="I752" s="5" t="s">
        <v>57</v>
      </c>
      <c r="J752" s="5" t="s">
        <v>58</v>
      </c>
      <c r="K752" s="5" t="s">
        <v>59</v>
      </c>
      <c r="L752" s="5" t="s">
        <v>29</v>
      </c>
      <c r="M752" s="7">
        <v>919.25999999999988</v>
      </c>
      <c r="N752" s="5">
        <v>3</v>
      </c>
      <c r="O752" s="5">
        <v>0</v>
      </c>
      <c r="P752" s="8">
        <v>266.58000000000004</v>
      </c>
      <c r="Q752" s="5" t="s">
        <v>30</v>
      </c>
      <c r="R752">
        <f t="shared" si="35"/>
        <v>2</v>
      </c>
    </row>
    <row r="753" spans="1:18" ht="15.5" x14ac:dyDescent="0.35">
      <c r="A753" s="5">
        <v>227</v>
      </c>
      <c r="B753" s="5">
        <f t="shared" si="34"/>
        <v>2014</v>
      </c>
      <c r="C753" s="5">
        <f t="shared" si="33"/>
        <v>12</v>
      </c>
      <c r="D753" s="5" t="s">
        <v>252</v>
      </c>
      <c r="E753" s="6">
        <v>41976</v>
      </c>
      <c r="F753" s="6">
        <v>41979</v>
      </c>
      <c r="G753" s="5" t="s">
        <v>24</v>
      </c>
      <c r="H753" s="5" t="s">
        <v>17</v>
      </c>
      <c r="I753" s="5" t="s">
        <v>26</v>
      </c>
      <c r="J753" s="5" t="s">
        <v>27</v>
      </c>
      <c r="K753" s="5" t="s">
        <v>28</v>
      </c>
      <c r="L753" s="5" t="s">
        <v>29</v>
      </c>
      <c r="M753" s="7">
        <v>1704.9959999999996</v>
      </c>
      <c r="N753" s="5">
        <v>4</v>
      </c>
      <c r="O753" s="5">
        <v>0.1</v>
      </c>
      <c r="P753" s="8">
        <v>378.87599999999998</v>
      </c>
      <c r="Q753" s="5" t="s">
        <v>30</v>
      </c>
      <c r="R753">
        <f t="shared" si="35"/>
        <v>3</v>
      </c>
    </row>
    <row r="754" spans="1:18" ht="15.5" x14ac:dyDescent="0.35">
      <c r="A754" s="5">
        <v>284</v>
      </c>
      <c r="B754" s="5">
        <f t="shared" si="34"/>
        <v>2014</v>
      </c>
      <c r="C754" s="5">
        <f t="shared" si="33"/>
        <v>12</v>
      </c>
      <c r="D754" s="5" t="s">
        <v>298</v>
      </c>
      <c r="E754" s="6">
        <v>41976</v>
      </c>
      <c r="F754" s="6">
        <v>41977</v>
      </c>
      <c r="G754" s="5" t="s">
        <v>16</v>
      </c>
      <c r="H754" s="5" t="s">
        <v>17</v>
      </c>
      <c r="I754" s="5" t="s">
        <v>81</v>
      </c>
      <c r="J754" s="5" t="s">
        <v>82</v>
      </c>
      <c r="K754" s="5" t="s">
        <v>59</v>
      </c>
      <c r="L754" s="5" t="s">
        <v>21</v>
      </c>
      <c r="M754" s="7">
        <v>1278.0000000000005</v>
      </c>
      <c r="N754" s="5">
        <v>3</v>
      </c>
      <c r="O754" s="5">
        <v>0</v>
      </c>
      <c r="P754" s="8">
        <v>89.46</v>
      </c>
      <c r="Q754" s="5" t="s">
        <v>22</v>
      </c>
      <c r="R754">
        <f t="shared" si="35"/>
        <v>1</v>
      </c>
    </row>
    <row r="755" spans="1:18" ht="15.5" x14ac:dyDescent="0.35">
      <c r="A755" s="5">
        <v>93</v>
      </c>
      <c r="B755" s="5">
        <f t="shared" si="34"/>
        <v>2014</v>
      </c>
      <c r="C755" s="5">
        <f t="shared" si="33"/>
        <v>12</v>
      </c>
      <c r="D755" s="5" t="s">
        <v>150</v>
      </c>
      <c r="E755" s="6">
        <v>41975</v>
      </c>
      <c r="F755" s="6">
        <v>41975</v>
      </c>
      <c r="G755" s="5" t="s">
        <v>39</v>
      </c>
      <c r="H755" s="5" t="s">
        <v>34</v>
      </c>
      <c r="I755" s="5" t="s">
        <v>64</v>
      </c>
      <c r="J755" s="5" t="s">
        <v>36</v>
      </c>
      <c r="K755" s="5" t="s">
        <v>37</v>
      </c>
      <c r="L755" s="5" t="s">
        <v>49</v>
      </c>
      <c r="M755" s="7">
        <v>2432.16</v>
      </c>
      <c r="N755" s="5">
        <v>5</v>
      </c>
      <c r="O755" s="5">
        <v>0.1</v>
      </c>
      <c r="P755" s="8">
        <v>513.36</v>
      </c>
      <c r="Q755" s="5" t="s">
        <v>30</v>
      </c>
      <c r="R755">
        <f t="shared" si="35"/>
        <v>0</v>
      </c>
    </row>
    <row r="756" spans="1:18" ht="15.5" x14ac:dyDescent="0.35">
      <c r="A756" s="5">
        <v>431</v>
      </c>
      <c r="B756" s="5">
        <f t="shared" si="34"/>
        <v>2013</v>
      </c>
      <c r="C756" s="5">
        <f t="shared" si="33"/>
        <v>12</v>
      </c>
      <c r="D756" s="5" t="s">
        <v>392</v>
      </c>
      <c r="E756" s="6">
        <v>41639</v>
      </c>
      <c r="F756" s="6">
        <v>41644</v>
      </c>
      <c r="G756" s="5" t="s">
        <v>47</v>
      </c>
      <c r="H756" s="5" t="s">
        <v>25</v>
      </c>
      <c r="I756" s="5" t="s">
        <v>81</v>
      </c>
      <c r="J756" s="5" t="s">
        <v>82</v>
      </c>
      <c r="K756" s="5" t="s">
        <v>59</v>
      </c>
      <c r="L756" s="5" t="s">
        <v>49</v>
      </c>
      <c r="M756" s="7">
        <v>2528.2600000000002</v>
      </c>
      <c r="N756" s="5">
        <v>7</v>
      </c>
      <c r="O756" s="5">
        <v>0</v>
      </c>
      <c r="P756" s="8">
        <v>176.96000000000004</v>
      </c>
      <c r="Q756" s="5" t="s">
        <v>22</v>
      </c>
      <c r="R756">
        <f t="shared" si="35"/>
        <v>5</v>
      </c>
    </row>
    <row r="757" spans="1:18" ht="15.5" x14ac:dyDescent="0.35">
      <c r="A757" s="5">
        <v>33</v>
      </c>
      <c r="B757" s="5">
        <f t="shared" si="34"/>
        <v>2013</v>
      </c>
      <c r="C757" s="5">
        <f t="shared" si="33"/>
        <v>12</v>
      </c>
      <c r="D757" s="5" t="s">
        <v>88</v>
      </c>
      <c r="E757" s="6">
        <v>41635</v>
      </c>
      <c r="F757" s="6">
        <v>41639</v>
      </c>
      <c r="G757" s="5" t="s">
        <v>47</v>
      </c>
      <c r="H757" s="5" t="s">
        <v>25</v>
      </c>
      <c r="I757" s="5" t="s">
        <v>18</v>
      </c>
      <c r="J757" s="5" t="s">
        <v>48</v>
      </c>
      <c r="K757" s="5" t="s">
        <v>20</v>
      </c>
      <c r="L757" s="5" t="s">
        <v>21</v>
      </c>
      <c r="M757" s="7">
        <v>668.16</v>
      </c>
      <c r="N757" s="5">
        <v>9</v>
      </c>
      <c r="O757" s="5">
        <v>0.2</v>
      </c>
      <c r="P757" s="8">
        <v>75.167999999999921</v>
      </c>
      <c r="Q757" s="5" t="s">
        <v>32</v>
      </c>
      <c r="R757">
        <f t="shared" si="35"/>
        <v>4</v>
      </c>
    </row>
    <row r="758" spans="1:18" ht="15.5" x14ac:dyDescent="0.35">
      <c r="A758" s="5">
        <v>35</v>
      </c>
      <c r="B758" s="5">
        <f t="shared" si="34"/>
        <v>2013</v>
      </c>
      <c r="C758" s="5">
        <f t="shared" si="33"/>
        <v>12</v>
      </c>
      <c r="D758" s="5" t="s">
        <v>88</v>
      </c>
      <c r="E758" s="6">
        <v>41635</v>
      </c>
      <c r="F758" s="6">
        <v>41639</v>
      </c>
      <c r="G758" s="5" t="s">
        <v>47</v>
      </c>
      <c r="H758" s="5" t="s">
        <v>25</v>
      </c>
      <c r="I758" s="5" t="s">
        <v>18</v>
      </c>
      <c r="J758" s="5" t="s">
        <v>48</v>
      </c>
      <c r="K758" s="5" t="s">
        <v>20</v>
      </c>
      <c r="L758" s="5" t="s">
        <v>49</v>
      </c>
      <c r="M758" s="7">
        <v>323.10000000000002</v>
      </c>
      <c r="N758" s="5">
        <v>2</v>
      </c>
      <c r="O758" s="5">
        <v>0</v>
      </c>
      <c r="P758" s="8">
        <v>61.38900000000001</v>
      </c>
      <c r="Q758" s="5" t="s">
        <v>32</v>
      </c>
      <c r="R758">
        <f t="shared" si="35"/>
        <v>4</v>
      </c>
    </row>
    <row r="759" spans="1:18" ht="15.5" x14ac:dyDescent="0.35">
      <c r="A759" s="5">
        <v>113</v>
      </c>
      <c r="B759" s="5">
        <f t="shared" si="34"/>
        <v>2013</v>
      </c>
      <c r="C759" s="5">
        <f t="shared" si="33"/>
        <v>12</v>
      </c>
      <c r="D759" s="5" t="s">
        <v>169</v>
      </c>
      <c r="E759" s="6">
        <v>41634</v>
      </c>
      <c r="F759" s="6">
        <v>41636</v>
      </c>
      <c r="G759" s="5" t="s">
        <v>24</v>
      </c>
      <c r="H759" s="5" t="s">
        <v>17</v>
      </c>
      <c r="I759" s="5" t="s">
        <v>128</v>
      </c>
      <c r="J759" s="5" t="s">
        <v>68</v>
      </c>
      <c r="K759" s="5" t="s">
        <v>37</v>
      </c>
      <c r="L759" s="5" t="s">
        <v>29</v>
      </c>
      <c r="M759" s="7">
        <v>1741.8000000000002</v>
      </c>
      <c r="N759" s="5">
        <v>4</v>
      </c>
      <c r="O759" s="5">
        <v>0</v>
      </c>
      <c r="P759" s="8">
        <v>261.24</v>
      </c>
      <c r="Q759" s="5" t="s">
        <v>30</v>
      </c>
      <c r="R759">
        <f t="shared" si="35"/>
        <v>2</v>
      </c>
    </row>
    <row r="760" spans="1:18" ht="15.5" x14ac:dyDescent="0.35">
      <c r="A760" s="5">
        <v>187</v>
      </c>
      <c r="B760" s="5">
        <f t="shared" si="34"/>
        <v>2013</v>
      </c>
      <c r="C760" s="5">
        <f t="shared" si="33"/>
        <v>12</v>
      </c>
      <c r="D760" s="5" t="s">
        <v>219</v>
      </c>
      <c r="E760" s="6">
        <v>41634</v>
      </c>
      <c r="F760" s="6">
        <v>41634</v>
      </c>
      <c r="G760" s="5" t="s">
        <v>39</v>
      </c>
      <c r="H760" s="5" t="s">
        <v>17</v>
      </c>
      <c r="I760" s="5" t="s">
        <v>26</v>
      </c>
      <c r="J760" s="5" t="s">
        <v>27</v>
      </c>
      <c r="K760" s="5" t="s">
        <v>28</v>
      </c>
      <c r="L760" s="5" t="s">
        <v>29</v>
      </c>
      <c r="M760" s="7">
        <v>1788.8219999999997</v>
      </c>
      <c r="N760" s="5">
        <v>6</v>
      </c>
      <c r="O760" s="5">
        <v>0.3</v>
      </c>
      <c r="P760" s="8">
        <v>204.28200000000004</v>
      </c>
      <c r="Q760" s="5" t="s">
        <v>30</v>
      </c>
      <c r="R760">
        <f t="shared" si="35"/>
        <v>0</v>
      </c>
    </row>
    <row r="761" spans="1:18" ht="15.5" x14ac:dyDescent="0.35">
      <c r="A761" s="5">
        <v>560</v>
      </c>
      <c r="B761" s="5">
        <f t="shared" si="34"/>
        <v>2013</v>
      </c>
      <c r="C761" s="5">
        <f t="shared" si="33"/>
        <v>12</v>
      </c>
      <c r="D761" s="5" t="s">
        <v>468</v>
      </c>
      <c r="E761" s="6">
        <v>41634</v>
      </c>
      <c r="F761" s="6">
        <v>41635</v>
      </c>
      <c r="G761" s="5" t="s">
        <v>16</v>
      </c>
      <c r="H761" s="5" t="s">
        <v>34</v>
      </c>
      <c r="I761" s="5" t="s">
        <v>45</v>
      </c>
      <c r="J761" s="5" t="s">
        <v>27</v>
      </c>
      <c r="K761" s="5" t="s">
        <v>28</v>
      </c>
      <c r="L761" s="5" t="s">
        <v>29</v>
      </c>
      <c r="M761" s="7">
        <v>877.02</v>
      </c>
      <c r="N761" s="5">
        <v>2</v>
      </c>
      <c r="O761" s="5">
        <v>0</v>
      </c>
      <c r="P761" s="8">
        <v>105.24</v>
      </c>
      <c r="Q761" s="5" t="s">
        <v>30</v>
      </c>
      <c r="R761">
        <f t="shared" si="35"/>
        <v>1</v>
      </c>
    </row>
    <row r="762" spans="1:18" ht="15.5" x14ac:dyDescent="0.35">
      <c r="A762" s="5">
        <v>639</v>
      </c>
      <c r="B762" s="5">
        <f t="shared" si="34"/>
        <v>2013</v>
      </c>
      <c r="C762" s="5">
        <f t="shared" si="33"/>
        <v>12</v>
      </c>
      <c r="D762" s="5" t="s">
        <v>169</v>
      </c>
      <c r="E762" s="6">
        <v>41634</v>
      </c>
      <c r="F762" s="6">
        <v>41636</v>
      </c>
      <c r="G762" s="5" t="s">
        <v>24</v>
      </c>
      <c r="H762" s="5" t="s">
        <v>17</v>
      </c>
      <c r="I762" s="5" t="s">
        <v>128</v>
      </c>
      <c r="J762" s="5" t="s">
        <v>68</v>
      </c>
      <c r="K762" s="5" t="s">
        <v>37</v>
      </c>
      <c r="L762" s="5" t="s">
        <v>49</v>
      </c>
      <c r="M762" s="7">
        <v>600.6</v>
      </c>
      <c r="N762" s="5">
        <v>13</v>
      </c>
      <c r="O762" s="5">
        <v>0</v>
      </c>
      <c r="P762" s="8">
        <v>131.82</v>
      </c>
      <c r="Q762" s="5" t="s">
        <v>30</v>
      </c>
      <c r="R762">
        <f t="shared" si="35"/>
        <v>2</v>
      </c>
    </row>
    <row r="763" spans="1:18" ht="15.5" x14ac:dyDescent="0.35">
      <c r="A763" s="5">
        <v>382</v>
      </c>
      <c r="B763" s="5">
        <f t="shared" si="34"/>
        <v>2013</v>
      </c>
      <c r="C763" s="5">
        <f t="shared" si="33"/>
        <v>12</v>
      </c>
      <c r="D763" s="5" t="s">
        <v>362</v>
      </c>
      <c r="E763" s="6">
        <v>41633</v>
      </c>
      <c r="F763" s="6">
        <v>41636</v>
      </c>
      <c r="G763" s="5" t="s">
        <v>24</v>
      </c>
      <c r="H763" s="5" t="s">
        <v>25</v>
      </c>
      <c r="I763" s="5" t="s">
        <v>183</v>
      </c>
      <c r="J763" s="5" t="s">
        <v>103</v>
      </c>
      <c r="K763" s="5" t="s">
        <v>28</v>
      </c>
      <c r="L763" s="5" t="s">
        <v>21</v>
      </c>
      <c r="M763" s="7">
        <v>2667.5369999999998</v>
      </c>
      <c r="N763" s="5">
        <v>5</v>
      </c>
      <c r="O763" s="5">
        <v>0.17</v>
      </c>
      <c r="P763" s="8">
        <v>-417.81299999999993</v>
      </c>
      <c r="Q763" s="5" t="s">
        <v>32</v>
      </c>
      <c r="R763">
        <f t="shared" si="35"/>
        <v>3</v>
      </c>
    </row>
    <row r="764" spans="1:18" ht="15.5" x14ac:dyDescent="0.35">
      <c r="A764" s="5">
        <v>259</v>
      </c>
      <c r="B764" s="5">
        <f t="shared" si="34"/>
        <v>2013</v>
      </c>
      <c r="C764" s="5">
        <f t="shared" si="33"/>
        <v>12</v>
      </c>
      <c r="D764" s="5" t="s">
        <v>225</v>
      </c>
      <c r="E764" s="6">
        <v>41629</v>
      </c>
      <c r="F764" s="6">
        <v>41631</v>
      </c>
      <c r="G764" s="5" t="s">
        <v>24</v>
      </c>
      <c r="H764" s="5" t="s">
        <v>25</v>
      </c>
      <c r="I764" s="5" t="s">
        <v>18</v>
      </c>
      <c r="J764" s="5" t="s">
        <v>89</v>
      </c>
      <c r="K764" s="5" t="s">
        <v>20</v>
      </c>
      <c r="L764" s="5" t="s">
        <v>49</v>
      </c>
      <c r="M764" s="7">
        <v>3.008</v>
      </c>
      <c r="N764" s="5">
        <v>2</v>
      </c>
      <c r="O764" s="5">
        <v>0.2</v>
      </c>
      <c r="P764" s="8">
        <v>0.33839999999999981</v>
      </c>
      <c r="Q764" s="5" t="s">
        <v>22</v>
      </c>
      <c r="R764">
        <f t="shared" si="35"/>
        <v>2</v>
      </c>
    </row>
    <row r="765" spans="1:18" ht="15.5" x14ac:dyDescent="0.35">
      <c r="A765" s="5">
        <v>285</v>
      </c>
      <c r="B765" s="5">
        <f t="shared" si="34"/>
        <v>2013</v>
      </c>
      <c r="C765" s="5">
        <f t="shared" si="33"/>
        <v>12</v>
      </c>
      <c r="D765" s="5" t="s">
        <v>161</v>
      </c>
      <c r="E765" s="6">
        <v>41628</v>
      </c>
      <c r="F765" s="6">
        <v>41632</v>
      </c>
      <c r="G765" s="5" t="s">
        <v>47</v>
      </c>
      <c r="H765" s="5" t="s">
        <v>25</v>
      </c>
      <c r="I765" s="5" t="s">
        <v>81</v>
      </c>
      <c r="J765" s="5" t="s">
        <v>82</v>
      </c>
      <c r="K765" s="5" t="s">
        <v>59</v>
      </c>
      <c r="L765" s="5" t="s">
        <v>21</v>
      </c>
      <c r="M765" s="7">
        <v>3474.0800000000004</v>
      </c>
      <c r="N765" s="5">
        <v>8</v>
      </c>
      <c r="O765" s="5">
        <v>0</v>
      </c>
      <c r="P765" s="8">
        <v>625.28</v>
      </c>
      <c r="Q765" s="5" t="s">
        <v>22</v>
      </c>
      <c r="R765">
        <f t="shared" si="35"/>
        <v>4</v>
      </c>
    </row>
    <row r="766" spans="1:18" ht="15.5" x14ac:dyDescent="0.35">
      <c r="A766" s="5">
        <v>509</v>
      </c>
      <c r="B766" s="5">
        <f t="shared" si="34"/>
        <v>2013</v>
      </c>
      <c r="C766" s="5">
        <f t="shared" si="33"/>
        <v>12</v>
      </c>
      <c r="D766" s="5" t="s">
        <v>443</v>
      </c>
      <c r="E766" s="6">
        <v>41628</v>
      </c>
      <c r="F766" s="6">
        <v>41630</v>
      </c>
      <c r="G766" s="5" t="s">
        <v>16</v>
      </c>
      <c r="H766" s="5" t="s">
        <v>25</v>
      </c>
      <c r="I766" s="5" t="s">
        <v>64</v>
      </c>
      <c r="J766" s="5" t="s">
        <v>36</v>
      </c>
      <c r="K766" s="5" t="s">
        <v>37</v>
      </c>
      <c r="L766" s="5" t="s">
        <v>21</v>
      </c>
      <c r="M766" s="7">
        <v>1238.6115</v>
      </c>
      <c r="N766" s="5">
        <v>9</v>
      </c>
      <c r="O766" s="5">
        <v>0.15</v>
      </c>
      <c r="P766" s="8">
        <v>14.431499999999971</v>
      </c>
      <c r="Q766" s="5" t="s">
        <v>22</v>
      </c>
      <c r="R766">
        <f t="shared" si="35"/>
        <v>2</v>
      </c>
    </row>
    <row r="767" spans="1:18" ht="15.5" x14ac:dyDescent="0.35">
      <c r="A767" s="5">
        <v>527</v>
      </c>
      <c r="B767" s="5">
        <f t="shared" si="34"/>
        <v>2013</v>
      </c>
      <c r="C767" s="5">
        <f t="shared" si="33"/>
        <v>12</v>
      </c>
      <c r="D767" s="5" t="s">
        <v>444</v>
      </c>
      <c r="E767" s="6">
        <v>41628</v>
      </c>
      <c r="F767" s="6">
        <v>41631</v>
      </c>
      <c r="G767" s="5" t="s">
        <v>16</v>
      </c>
      <c r="H767" s="5" t="s">
        <v>17</v>
      </c>
      <c r="I767" s="5" t="s">
        <v>347</v>
      </c>
      <c r="J767" s="5" t="s">
        <v>52</v>
      </c>
      <c r="K767" s="5" t="s">
        <v>28</v>
      </c>
      <c r="L767" s="5" t="s">
        <v>49</v>
      </c>
      <c r="M767" s="7">
        <v>1704.87</v>
      </c>
      <c r="N767" s="5">
        <v>6</v>
      </c>
      <c r="O767" s="5">
        <v>0.5</v>
      </c>
      <c r="P767" s="8">
        <v>-1023.0299999999997</v>
      </c>
      <c r="Q767" s="5" t="s">
        <v>30</v>
      </c>
      <c r="R767">
        <f t="shared" si="35"/>
        <v>3</v>
      </c>
    </row>
    <row r="768" spans="1:18" ht="15.5" x14ac:dyDescent="0.35">
      <c r="A768" s="5">
        <v>690</v>
      </c>
      <c r="B768" s="5">
        <f t="shared" si="34"/>
        <v>2013</v>
      </c>
      <c r="C768" s="5">
        <f t="shared" si="33"/>
        <v>12</v>
      </c>
      <c r="D768" s="5" t="s">
        <v>334</v>
      </c>
      <c r="E768" s="6">
        <v>41626</v>
      </c>
      <c r="F768" s="6">
        <v>41630</v>
      </c>
      <c r="G768" s="5" t="s">
        <v>24</v>
      </c>
      <c r="H768" s="5" t="s">
        <v>17</v>
      </c>
      <c r="I768" s="5" t="s">
        <v>61</v>
      </c>
      <c r="J768" s="5" t="s">
        <v>62</v>
      </c>
      <c r="K768" s="5" t="s">
        <v>28</v>
      </c>
      <c r="L768" s="5" t="s">
        <v>21</v>
      </c>
      <c r="M768" s="7">
        <v>1274.7</v>
      </c>
      <c r="N768" s="5">
        <v>2</v>
      </c>
      <c r="O768" s="5">
        <v>0</v>
      </c>
      <c r="P768" s="8">
        <v>165.66</v>
      </c>
      <c r="Q768" s="5" t="s">
        <v>22</v>
      </c>
      <c r="R768">
        <f t="shared" si="35"/>
        <v>4</v>
      </c>
    </row>
    <row r="769" spans="1:18" ht="15.5" x14ac:dyDescent="0.35">
      <c r="A769" s="5">
        <v>44</v>
      </c>
      <c r="B769" s="5">
        <f t="shared" si="34"/>
        <v>2013</v>
      </c>
      <c r="C769" s="5">
        <f t="shared" si="33"/>
        <v>12</v>
      </c>
      <c r="D769" s="5" t="s">
        <v>106</v>
      </c>
      <c r="E769" s="6">
        <v>41621</v>
      </c>
      <c r="F769" s="6">
        <v>41625</v>
      </c>
      <c r="G769" s="5" t="s">
        <v>47</v>
      </c>
      <c r="H769" s="5" t="s">
        <v>17</v>
      </c>
      <c r="I769" s="5" t="s">
        <v>78</v>
      </c>
      <c r="J769" s="5" t="s">
        <v>79</v>
      </c>
      <c r="K769" s="5" t="s">
        <v>37</v>
      </c>
      <c r="L769" s="5" t="s">
        <v>21</v>
      </c>
      <c r="M769" s="7">
        <v>5785.0199999999995</v>
      </c>
      <c r="N769" s="5">
        <v>9</v>
      </c>
      <c r="O769" s="5">
        <v>0</v>
      </c>
      <c r="P769" s="8">
        <v>404.73</v>
      </c>
      <c r="Q769" s="5" t="s">
        <v>22</v>
      </c>
      <c r="R769">
        <f t="shared" si="35"/>
        <v>4</v>
      </c>
    </row>
    <row r="770" spans="1:18" ht="15.5" x14ac:dyDescent="0.35">
      <c r="A770" s="5">
        <v>295</v>
      </c>
      <c r="B770" s="5">
        <f t="shared" si="34"/>
        <v>2013</v>
      </c>
      <c r="C770" s="5">
        <f t="shared" ref="C770:C800" si="36">MONTH(E770)</f>
        <v>12</v>
      </c>
      <c r="D770" s="5" t="s">
        <v>90</v>
      </c>
      <c r="E770" s="6">
        <v>41621</v>
      </c>
      <c r="F770" s="6">
        <v>41623</v>
      </c>
      <c r="G770" s="5" t="s">
        <v>16</v>
      </c>
      <c r="H770" s="5" t="s">
        <v>17</v>
      </c>
      <c r="I770" s="5" t="s">
        <v>306</v>
      </c>
      <c r="J770" s="5" t="s">
        <v>98</v>
      </c>
      <c r="K770" s="5" t="s">
        <v>42</v>
      </c>
      <c r="L770" s="5" t="s">
        <v>49</v>
      </c>
      <c r="M770" s="7">
        <v>1840.6799999999998</v>
      </c>
      <c r="N770" s="5">
        <v>6</v>
      </c>
      <c r="O770" s="5">
        <v>0</v>
      </c>
      <c r="P770" s="8">
        <v>496.98</v>
      </c>
      <c r="Q770" s="5" t="s">
        <v>30</v>
      </c>
      <c r="R770">
        <f t="shared" si="35"/>
        <v>2</v>
      </c>
    </row>
    <row r="771" spans="1:18" ht="15.5" x14ac:dyDescent="0.35">
      <c r="A771" s="5">
        <v>412</v>
      </c>
      <c r="B771" s="5">
        <f t="shared" ref="B771:B800" si="37">YEAR(E771)</f>
        <v>2013</v>
      </c>
      <c r="C771" s="5">
        <f t="shared" si="36"/>
        <v>12</v>
      </c>
      <c r="D771" s="5" t="s">
        <v>90</v>
      </c>
      <c r="E771" s="6">
        <v>41621</v>
      </c>
      <c r="F771" s="6">
        <v>41623</v>
      </c>
      <c r="G771" s="5" t="s">
        <v>16</v>
      </c>
      <c r="H771" s="5" t="s">
        <v>17</v>
      </c>
      <c r="I771" s="5" t="s">
        <v>306</v>
      </c>
      <c r="J771" s="5" t="s">
        <v>98</v>
      </c>
      <c r="K771" s="5" t="s">
        <v>42</v>
      </c>
      <c r="L771" s="5" t="s">
        <v>21</v>
      </c>
      <c r="M771" s="7">
        <v>976.08</v>
      </c>
      <c r="N771" s="5">
        <v>4</v>
      </c>
      <c r="O771" s="5">
        <v>0</v>
      </c>
      <c r="P771" s="8">
        <v>292.79999999999995</v>
      </c>
      <c r="Q771" s="5" t="s">
        <v>30</v>
      </c>
      <c r="R771">
        <f t="shared" ref="R771:R800" si="38">F771-E771</f>
        <v>2</v>
      </c>
    </row>
    <row r="772" spans="1:18" ht="15.5" x14ac:dyDescent="0.35">
      <c r="A772" s="5">
        <v>507</v>
      </c>
      <c r="B772" s="5">
        <f t="shared" si="37"/>
        <v>2013</v>
      </c>
      <c r="C772" s="5">
        <f t="shared" si="36"/>
        <v>12</v>
      </c>
      <c r="D772" s="5" t="s">
        <v>441</v>
      </c>
      <c r="E772" s="6">
        <v>41620</v>
      </c>
      <c r="F772" s="6">
        <v>41622</v>
      </c>
      <c r="G772" s="5" t="s">
        <v>16</v>
      </c>
      <c r="H772" s="5" t="s">
        <v>17</v>
      </c>
      <c r="I772" s="5" t="s">
        <v>61</v>
      </c>
      <c r="J772" s="5" t="s">
        <v>62</v>
      </c>
      <c r="K772" s="5" t="s">
        <v>28</v>
      </c>
      <c r="L772" s="5" t="s">
        <v>49</v>
      </c>
      <c r="M772" s="7">
        <v>703.35000000000014</v>
      </c>
      <c r="N772" s="5">
        <v>5</v>
      </c>
      <c r="O772" s="5">
        <v>0</v>
      </c>
      <c r="P772" s="8">
        <v>260.09999999999997</v>
      </c>
      <c r="Q772" s="5" t="s">
        <v>30</v>
      </c>
      <c r="R772">
        <f t="shared" si="38"/>
        <v>2</v>
      </c>
    </row>
    <row r="773" spans="1:18" ht="15.5" x14ac:dyDescent="0.35">
      <c r="A773" s="5">
        <v>771</v>
      </c>
      <c r="B773" s="5">
        <f t="shared" si="37"/>
        <v>2013</v>
      </c>
      <c r="C773" s="5">
        <f t="shared" si="36"/>
        <v>12</v>
      </c>
      <c r="D773" s="5" t="s">
        <v>562</v>
      </c>
      <c r="E773" s="6">
        <v>41619</v>
      </c>
      <c r="F773" s="6">
        <v>41623</v>
      </c>
      <c r="G773" s="5" t="s">
        <v>47</v>
      </c>
      <c r="H773" s="5" t="s">
        <v>17</v>
      </c>
      <c r="I773" s="5" t="s">
        <v>91</v>
      </c>
      <c r="J773" s="5" t="s">
        <v>52</v>
      </c>
      <c r="K773" s="5" t="s">
        <v>28</v>
      </c>
      <c r="L773" s="5" t="s">
        <v>21</v>
      </c>
      <c r="M773" s="7">
        <v>1302.96</v>
      </c>
      <c r="N773" s="5">
        <v>2</v>
      </c>
      <c r="O773" s="5">
        <v>0</v>
      </c>
      <c r="P773" s="8">
        <v>182.39999999999998</v>
      </c>
      <c r="Q773" s="5" t="s">
        <v>22</v>
      </c>
      <c r="R773">
        <f t="shared" si="38"/>
        <v>4</v>
      </c>
    </row>
    <row r="774" spans="1:18" ht="15.5" x14ac:dyDescent="0.35">
      <c r="A774" s="5">
        <v>383</v>
      </c>
      <c r="B774" s="5">
        <f t="shared" si="37"/>
        <v>2013</v>
      </c>
      <c r="C774" s="5">
        <f t="shared" si="36"/>
        <v>12</v>
      </c>
      <c r="D774" s="5" t="s">
        <v>363</v>
      </c>
      <c r="E774" s="6">
        <v>41615</v>
      </c>
      <c r="F774" s="6">
        <v>41615</v>
      </c>
      <c r="G774" s="5" t="s">
        <v>39</v>
      </c>
      <c r="H774" s="5" t="s">
        <v>25</v>
      </c>
      <c r="I774" s="5" t="s">
        <v>64</v>
      </c>
      <c r="J774" s="5" t="s">
        <v>36</v>
      </c>
      <c r="K774" s="5" t="s">
        <v>37</v>
      </c>
      <c r="L774" s="5" t="s">
        <v>21</v>
      </c>
      <c r="M774" s="7">
        <v>1224.7140000000002</v>
      </c>
      <c r="N774" s="5">
        <v>4</v>
      </c>
      <c r="O774" s="5">
        <v>0.15</v>
      </c>
      <c r="P774" s="8">
        <v>-129.726</v>
      </c>
      <c r="Q774" s="5" t="s">
        <v>22</v>
      </c>
      <c r="R774">
        <f t="shared" si="38"/>
        <v>0</v>
      </c>
    </row>
    <row r="775" spans="1:18" ht="15.5" x14ac:dyDescent="0.35">
      <c r="A775" s="5">
        <v>141</v>
      </c>
      <c r="B775" s="5">
        <f t="shared" si="37"/>
        <v>2013</v>
      </c>
      <c r="C775" s="5">
        <f t="shared" si="36"/>
        <v>12</v>
      </c>
      <c r="D775" s="5" t="s">
        <v>185</v>
      </c>
      <c r="E775" s="6">
        <v>41614</v>
      </c>
      <c r="F775" s="6">
        <v>41616</v>
      </c>
      <c r="G775" s="5" t="s">
        <v>16</v>
      </c>
      <c r="H775" s="5" t="s">
        <v>34</v>
      </c>
      <c r="I775" s="5" t="s">
        <v>57</v>
      </c>
      <c r="J775" s="5" t="s">
        <v>58</v>
      </c>
      <c r="K775" s="5" t="s">
        <v>59</v>
      </c>
      <c r="L775" s="5" t="s">
        <v>21</v>
      </c>
      <c r="M775" s="7">
        <v>2297.96</v>
      </c>
      <c r="N775" s="5">
        <v>14</v>
      </c>
      <c r="O775" s="5">
        <v>0</v>
      </c>
      <c r="P775" s="8">
        <v>988.11999999999989</v>
      </c>
      <c r="Q775" s="5" t="s">
        <v>22</v>
      </c>
      <c r="R775">
        <f t="shared" si="38"/>
        <v>2</v>
      </c>
    </row>
    <row r="776" spans="1:18" ht="15.5" x14ac:dyDescent="0.35">
      <c r="A776" s="5">
        <v>283</v>
      </c>
      <c r="B776" s="5">
        <f t="shared" si="37"/>
        <v>2013</v>
      </c>
      <c r="C776" s="5">
        <f t="shared" si="36"/>
        <v>12</v>
      </c>
      <c r="D776" s="5" t="s">
        <v>296</v>
      </c>
      <c r="E776" s="6">
        <v>41614</v>
      </c>
      <c r="F776" s="6">
        <v>41614</v>
      </c>
      <c r="G776" s="5" t="s">
        <v>39</v>
      </c>
      <c r="H776" s="5" t="s">
        <v>17</v>
      </c>
      <c r="I776" s="5" t="s">
        <v>297</v>
      </c>
      <c r="J776" s="5" t="s">
        <v>75</v>
      </c>
      <c r="K776" s="5" t="s">
        <v>37</v>
      </c>
      <c r="L776" s="5" t="s">
        <v>21</v>
      </c>
      <c r="M776" s="7">
        <v>1554.48</v>
      </c>
      <c r="N776" s="5">
        <v>8</v>
      </c>
      <c r="O776" s="5">
        <v>0</v>
      </c>
      <c r="P776" s="8">
        <v>341.76</v>
      </c>
      <c r="Q776" s="5" t="s">
        <v>22</v>
      </c>
      <c r="R776">
        <f t="shared" si="38"/>
        <v>0</v>
      </c>
    </row>
    <row r="777" spans="1:18" ht="15.5" x14ac:dyDescent="0.35">
      <c r="A777" s="5">
        <v>593</v>
      </c>
      <c r="B777" s="5">
        <f t="shared" si="37"/>
        <v>2013</v>
      </c>
      <c r="C777" s="5">
        <f t="shared" si="36"/>
        <v>12</v>
      </c>
      <c r="D777" s="5" t="s">
        <v>330</v>
      </c>
      <c r="E777" s="6">
        <v>41612</v>
      </c>
      <c r="F777" s="6">
        <v>41613</v>
      </c>
      <c r="G777" s="5" t="s">
        <v>16</v>
      </c>
      <c r="H777" s="5" t="s">
        <v>17</v>
      </c>
      <c r="I777" s="5" t="s">
        <v>64</v>
      </c>
      <c r="J777" s="5" t="s">
        <v>36</v>
      </c>
      <c r="K777" s="5" t="s">
        <v>37</v>
      </c>
      <c r="L777" s="5" t="s">
        <v>21</v>
      </c>
      <c r="M777" s="7">
        <v>667.7684999999999</v>
      </c>
      <c r="N777" s="5">
        <v>3</v>
      </c>
      <c r="O777" s="5">
        <v>0.15</v>
      </c>
      <c r="P777" s="8">
        <v>274.91850000000005</v>
      </c>
      <c r="Q777" s="5" t="s">
        <v>30</v>
      </c>
      <c r="R777">
        <f t="shared" si="38"/>
        <v>1</v>
      </c>
    </row>
    <row r="778" spans="1:18" ht="15.5" x14ac:dyDescent="0.35">
      <c r="A778" s="5">
        <v>506</v>
      </c>
      <c r="B778" s="5">
        <f t="shared" si="37"/>
        <v>2013</v>
      </c>
      <c r="C778" s="5">
        <f t="shared" si="36"/>
        <v>12</v>
      </c>
      <c r="D778" s="5" t="s">
        <v>440</v>
      </c>
      <c r="E778" s="6">
        <v>41611</v>
      </c>
      <c r="F778" s="6">
        <v>41618</v>
      </c>
      <c r="G778" s="5" t="s">
        <v>47</v>
      </c>
      <c r="H778" s="5" t="s">
        <v>25</v>
      </c>
      <c r="I778" s="5" t="s">
        <v>26</v>
      </c>
      <c r="J778" s="5" t="s">
        <v>27</v>
      </c>
      <c r="K778" s="5" t="s">
        <v>28</v>
      </c>
      <c r="L778" s="5" t="s">
        <v>29</v>
      </c>
      <c r="M778" s="7">
        <v>4099.6799999999994</v>
      </c>
      <c r="N778" s="5">
        <v>10</v>
      </c>
      <c r="O778" s="5">
        <v>0.1</v>
      </c>
      <c r="P778" s="8">
        <v>956.58000000000015</v>
      </c>
      <c r="Q778" s="5" t="s">
        <v>32</v>
      </c>
      <c r="R778">
        <f t="shared" si="38"/>
        <v>7</v>
      </c>
    </row>
    <row r="779" spans="1:18" ht="15.5" x14ac:dyDescent="0.35">
      <c r="A779" s="5">
        <v>744</v>
      </c>
      <c r="B779" s="5">
        <f t="shared" si="37"/>
        <v>2013</v>
      </c>
      <c r="C779" s="5">
        <f t="shared" si="36"/>
        <v>12</v>
      </c>
      <c r="D779" s="5" t="s">
        <v>121</v>
      </c>
      <c r="E779" s="6">
        <v>41609</v>
      </c>
      <c r="F779" s="6">
        <v>41615</v>
      </c>
      <c r="G779" s="5" t="s">
        <v>47</v>
      </c>
      <c r="H779" s="5" t="s">
        <v>17</v>
      </c>
      <c r="I779" s="5" t="s">
        <v>91</v>
      </c>
      <c r="J779" s="5" t="s">
        <v>52</v>
      </c>
      <c r="K779" s="5" t="s">
        <v>28</v>
      </c>
      <c r="L779" s="5" t="s">
        <v>21</v>
      </c>
      <c r="M779" s="7">
        <v>2673.81</v>
      </c>
      <c r="N779" s="5">
        <v>9</v>
      </c>
      <c r="O779" s="5">
        <v>0</v>
      </c>
      <c r="P779" s="8">
        <v>26.729999999999997</v>
      </c>
      <c r="Q779" s="5" t="s">
        <v>32</v>
      </c>
      <c r="R779">
        <f t="shared" si="38"/>
        <v>6</v>
      </c>
    </row>
    <row r="780" spans="1:18" ht="15.5" x14ac:dyDescent="0.35">
      <c r="A780" s="5">
        <v>38</v>
      </c>
      <c r="B780" s="5">
        <f t="shared" si="37"/>
        <v>2012</v>
      </c>
      <c r="C780" s="5">
        <f t="shared" si="36"/>
        <v>12</v>
      </c>
      <c r="D780" s="5" t="s">
        <v>88</v>
      </c>
      <c r="E780" s="6">
        <v>41273</v>
      </c>
      <c r="F780" s="6">
        <v>41274</v>
      </c>
      <c r="G780" s="5" t="s">
        <v>16</v>
      </c>
      <c r="H780" s="5" t="s">
        <v>25</v>
      </c>
      <c r="I780" s="5" t="s">
        <v>18</v>
      </c>
      <c r="J780" s="5" t="s">
        <v>89</v>
      </c>
      <c r="K780" s="5" t="s">
        <v>20</v>
      </c>
      <c r="L780" s="5" t="s">
        <v>21</v>
      </c>
      <c r="M780" s="7">
        <v>34.769999999999996</v>
      </c>
      <c r="N780" s="5">
        <v>3</v>
      </c>
      <c r="O780" s="5">
        <v>0</v>
      </c>
      <c r="P780" s="8">
        <v>11.474099999999996</v>
      </c>
      <c r="Q780" s="5" t="s">
        <v>22</v>
      </c>
      <c r="R780">
        <f t="shared" si="38"/>
        <v>1</v>
      </c>
    </row>
    <row r="781" spans="1:18" ht="15.5" x14ac:dyDescent="0.35">
      <c r="A781" s="5">
        <v>53</v>
      </c>
      <c r="B781" s="5">
        <f t="shared" si="37"/>
        <v>2012</v>
      </c>
      <c r="C781" s="5">
        <f t="shared" si="36"/>
        <v>12</v>
      </c>
      <c r="D781" s="5" t="s">
        <v>88</v>
      </c>
      <c r="E781" s="6">
        <v>41273</v>
      </c>
      <c r="F781" s="6">
        <v>41274</v>
      </c>
      <c r="G781" s="5" t="s">
        <v>16</v>
      </c>
      <c r="H781" s="5" t="s">
        <v>25</v>
      </c>
      <c r="I781" s="5" t="s">
        <v>18</v>
      </c>
      <c r="J781" s="5" t="s">
        <v>89</v>
      </c>
      <c r="K781" s="5" t="s">
        <v>20</v>
      </c>
      <c r="L781" s="5" t="s">
        <v>49</v>
      </c>
      <c r="M781" s="7">
        <v>18.899999999999999</v>
      </c>
      <c r="N781" s="5">
        <v>3</v>
      </c>
      <c r="O781" s="5">
        <v>0</v>
      </c>
      <c r="P781" s="8">
        <v>8.6939999999999991</v>
      </c>
      <c r="Q781" s="5" t="s">
        <v>22</v>
      </c>
      <c r="R781">
        <f t="shared" si="38"/>
        <v>1</v>
      </c>
    </row>
    <row r="782" spans="1:18" ht="15.5" x14ac:dyDescent="0.35">
      <c r="A782" s="5">
        <v>31</v>
      </c>
      <c r="B782" s="5">
        <f t="shared" si="37"/>
        <v>2012</v>
      </c>
      <c r="C782" s="5">
        <f t="shared" si="36"/>
        <v>12</v>
      </c>
      <c r="D782" s="5" t="s">
        <v>92</v>
      </c>
      <c r="E782" s="6">
        <v>41270</v>
      </c>
      <c r="F782" s="6">
        <v>41272</v>
      </c>
      <c r="G782" s="5" t="s">
        <v>24</v>
      </c>
      <c r="H782" s="5" t="s">
        <v>25</v>
      </c>
      <c r="I782" s="5" t="s">
        <v>93</v>
      </c>
      <c r="J782" s="5" t="s">
        <v>94</v>
      </c>
      <c r="K782" s="5" t="s">
        <v>59</v>
      </c>
      <c r="L782" s="5" t="s">
        <v>21</v>
      </c>
      <c r="M782" s="7">
        <v>1696.64</v>
      </c>
      <c r="N782" s="5">
        <v>5</v>
      </c>
      <c r="O782" s="5">
        <v>0.2</v>
      </c>
      <c r="P782" s="8">
        <v>-148.46000000000004</v>
      </c>
      <c r="Q782" s="5" t="s">
        <v>30</v>
      </c>
      <c r="R782">
        <f t="shared" si="38"/>
        <v>2</v>
      </c>
    </row>
    <row r="783" spans="1:18" ht="15.5" x14ac:dyDescent="0.35">
      <c r="A783" s="5">
        <v>251</v>
      </c>
      <c r="B783" s="5">
        <f t="shared" si="37"/>
        <v>2012</v>
      </c>
      <c r="C783" s="5">
        <f t="shared" si="36"/>
        <v>12</v>
      </c>
      <c r="D783" s="5" t="s">
        <v>269</v>
      </c>
      <c r="E783" s="6">
        <v>41270</v>
      </c>
      <c r="F783" s="6">
        <v>41271</v>
      </c>
      <c r="G783" s="5" t="s">
        <v>16</v>
      </c>
      <c r="H783" s="5" t="s">
        <v>17</v>
      </c>
      <c r="I783" s="5" t="s">
        <v>91</v>
      </c>
      <c r="J783" s="5" t="s">
        <v>52</v>
      </c>
      <c r="K783" s="5" t="s">
        <v>28</v>
      </c>
      <c r="L783" s="5" t="s">
        <v>21</v>
      </c>
      <c r="M783" s="7">
        <v>1066.68</v>
      </c>
      <c r="N783" s="5">
        <v>3</v>
      </c>
      <c r="O783" s="5">
        <v>0</v>
      </c>
      <c r="P783" s="8">
        <v>394.65000000000003</v>
      </c>
      <c r="Q783" s="5" t="s">
        <v>30</v>
      </c>
      <c r="R783">
        <f t="shared" si="38"/>
        <v>1</v>
      </c>
    </row>
    <row r="784" spans="1:18" ht="15.5" x14ac:dyDescent="0.35">
      <c r="A784" s="5">
        <v>13</v>
      </c>
      <c r="B784" s="5">
        <f t="shared" si="37"/>
        <v>2012</v>
      </c>
      <c r="C784" s="5">
        <f t="shared" si="36"/>
        <v>12</v>
      </c>
      <c r="D784" s="5" t="s">
        <v>53</v>
      </c>
      <c r="E784" s="6">
        <v>41269</v>
      </c>
      <c r="F784" s="6">
        <v>41271</v>
      </c>
      <c r="G784" s="5" t="s">
        <v>24</v>
      </c>
      <c r="H784" s="5" t="s">
        <v>17</v>
      </c>
      <c r="I784" s="5" t="s">
        <v>54</v>
      </c>
      <c r="J784" s="5" t="s">
        <v>55</v>
      </c>
      <c r="K784" s="5" t="s">
        <v>28</v>
      </c>
      <c r="L784" s="5" t="s">
        <v>21</v>
      </c>
      <c r="M784" s="7">
        <v>2616.96</v>
      </c>
      <c r="N784" s="5">
        <v>4</v>
      </c>
      <c r="O784" s="5">
        <v>0</v>
      </c>
      <c r="P784" s="8">
        <v>1151.4000000000001</v>
      </c>
      <c r="Q784" s="5" t="s">
        <v>30</v>
      </c>
      <c r="R784">
        <f t="shared" si="38"/>
        <v>2</v>
      </c>
    </row>
    <row r="785" spans="1:18" ht="15.5" x14ac:dyDescent="0.35">
      <c r="A785" s="5">
        <v>550</v>
      </c>
      <c r="B785" s="5">
        <f t="shared" si="37"/>
        <v>2012</v>
      </c>
      <c r="C785" s="5">
        <f t="shared" si="36"/>
        <v>12</v>
      </c>
      <c r="D785" s="5" t="s">
        <v>53</v>
      </c>
      <c r="E785" s="6">
        <v>41269</v>
      </c>
      <c r="F785" s="6">
        <v>41271</v>
      </c>
      <c r="G785" s="5" t="s">
        <v>24</v>
      </c>
      <c r="H785" s="5" t="s">
        <v>17</v>
      </c>
      <c r="I785" s="5" t="s">
        <v>54</v>
      </c>
      <c r="J785" s="5" t="s">
        <v>55</v>
      </c>
      <c r="K785" s="5" t="s">
        <v>28</v>
      </c>
      <c r="L785" s="5" t="s">
        <v>21</v>
      </c>
      <c r="M785" s="7">
        <v>1207.5600000000002</v>
      </c>
      <c r="N785" s="5">
        <v>4</v>
      </c>
      <c r="O785" s="5">
        <v>0</v>
      </c>
      <c r="P785" s="8">
        <v>0</v>
      </c>
      <c r="Q785" s="5" t="s">
        <v>30</v>
      </c>
      <c r="R785">
        <f t="shared" si="38"/>
        <v>2</v>
      </c>
    </row>
    <row r="786" spans="1:18" ht="15.5" x14ac:dyDescent="0.35">
      <c r="A786" s="5">
        <v>739</v>
      </c>
      <c r="B786" s="5">
        <f t="shared" si="37"/>
        <v>2012</v>
      </c>
      <c r="C786" s="5">
        <f t="shared" si="36"/>
        <v>12</v>
      </c>
      <c r="D786" s="5" t="s">
        <v>440</v>
      </c>
      <c r="E786" s="6">
        <v>41268</v>
      </c>
      <c r="F786" s="6">
        <v>41273</v>
      </c>
      <c r="G786" s="5" t="s">
        <v>47</v>
      </c>
      <c r="H786" s="5" t="s">
        <v>25</v>
      </c>
      <c r="I786" s="5" t="s">
        <v>78</v>
      </c>
      <c r="J786" s="5" t="s">
        <v>79</v>
      </c>
      <c r="K786" s="5" t="s">
        <v>37</v>
      </c>
      <c r="L786" s="5" t="s">
        <v>29</v>
      </c>
      <c r="M786" s="7">
        <v>3119.34</v>
      </c>
      <c r="N786" s="5">
        <v>7</v>
      </c>
      <c r="O786" s="5">
        <v>0</v>
      </c>
      <c r="P786" s="8">
        <v>1528.38</v>
      </c>
      <c r="Q786" s="5" t="s">
        <v>32</v>
      </c>
      <c r="R786">
        <f t="shared" si="38"/>
        <v>5</v>
      </c>
    </row>
    <row r="787" spans="1:18" ht="15.5" x14ac:dyDescent="0.35">
      <c r="A787" s="5">
        <v>340</v>
      </c>
      <c r="B787" s="5">
        <f t="shared" si="37"/>
        <v>2012</v>
      </c>
      <c r="C787" s="5">
        <f t="shared" si="36"/>
        <v>12</v>
      </c>
      <c r="D787" s="5" t="s">
        <v>300</v>
      </c>
      <c r="E787" s="6">
        <v>41266</v>
      </c>
      <c r="F787" s="6">
        <v>41268</v>
      </c>
      <c r="G787" s="5" t="s">
        <v>16</v>
      </c>
      <c r="H787" s="5" t="s">
        <v>17</v>
      </c>
      <c r="I787" s="5" t="s">
        <v>18</v>
      </c>
      <c r="J787" s="5" t="s">
        <v>48</v>
      </c>
      <c r="K787" s="5" t="s">
        <v>20</v>
      </c>
      <c r="L787" s="5" t="s">
        <v>49</v>
      </c>
      <c r="M787" s="7">
        <v>13.97</v>
      </c>
      <c r="N787" s="5">
        <v>1</v>
      </c>
      <c r="O787" s="5">
        <v>0</v>
      </c>
      <c r="P787" s="8">
        <v>3.632200000000001</v>
      </c>
      <c r="Q787" s="5" t="s">
        <v>22</v>
      </c>
      <c r="R787">
        <f t="shared" si="38"/>
        <v>2</v>
      </c>
    </row>
    <row r="788" spans="1:18" ht="15.5" x14ac:dyDescent="0.35">
      <c r="A788" s="5">
        <v>670</v>
      </c>
      <c r="B788" s="5">
        <f t="shared" si="37"/>
        <v>2012</v>
      </c>
      <c r="C788" s="5">
        <f t="shared" si="36"/>
        <v>12</v>
      </c>
      <c r="D788" s="5" t="s">
        <v>523</v>
      </c>
      <c r="E788" s="6">
        <v>41266</v>
      </c>
      <c r="F788" s="6">
        <v>41270</v>
      </c>
      <c r="G788" s="5" t="s">
        <v>24</v>
      </c>
      <c r="H788" s="5" t="s">
        <v>17</v>
      </c>
      <c r="I788" s="5" t="s">
        <v>143</v>
      </c>
      <c r="J788" s="5" t="s">
        <v>144</v>
      </c>
      <c r="K788" s="5" t="s">
        <v>42</v>
      </c>
      <c r="L788" s="5" t="s">
        <v>29</v>
      </c>
      <c r="M788" s="7">
        <v>2880.18</v>
      </c>
      <c r="N788" s="5">
        <v>6</v>
      </c>
      <c r="O788" s="5">
        <v>0</v>
      </c>
      <c r="P788" s="8">
        <v>115.20000000000002</v>
      </c>
      <c r="Q788" s="5" t="s">
        <v>32</v>
      </c>
      <c r="R788">
        <f t="shared" si="38"/>
        <v>4</v>
      </c>
    </row>
    <row r="789" spans="1:18" ht="15.5" x14ac:dyDescent="0.35">
      <c r="A789" s="5">
        <v>679</v>
      </c>
      <c r="B789" s="5">
        <f t="shared" si="37"/>
        <v>2012</v>
      </c>
      <c r="C789" s="5">
        <f t="shared" si="36"/>
        <v>12</v>
      </c>
      <c r="D789" s="5" t="s">
        <v>509</v>
      </c>
      <c r="E789" s="6">
        <v>41266</v>
      </c>
      <c r="F789" s="6">
        <v>41272</v>
      </c>
      <c r="G789" s="5" t="s">
        <v>47</v>
      </c>
      <c r="H789" s="5" t="s">
        <v>17</v>
      </c>
      <c r="I789" s="5" t="s">
        <v>61</v>
      </c>
      <c r="J789" s="5" t="s">
        <v>62</v>
      </c>
      <c r="K789" s="5" t="s">
        <v>28</v>
      </c>
      <c r="L789" s="5" t="s">
        <v>21</v>
      </c>
      <c r="M789" s="7">
        <v>3271.2</v>
      </c>
      <c r="N789" s="5">
        <v>5</v>
      </c>
      <c r="O789" s="5">
        <v>0</v>
      </c>
      <c r="P789" s="8">
        <v>1341.15</v>
      </c>
      <c r="Q789" s="5" t="s">
        <v>32</v>
      </c>
      <c r="R789">
        <f t="shared" si="38"/>
        <v>6</v>
      </c>
    </row>
    <row r="790" spans="1:18" ht="15.5" x14ac:dyDescent="0.35">
      <c r="A790" s="5">
        <v>249</v>
      </c>
      <c r="B790" s="5">
        <f t="shared" si="37"/>
        <v>2012</v>
      </c>
      <c r="C790" s="5">
        <f t="shared" si="36"/>
        <v>12</v>
      </c>
      <c r="D790" s="5" t="s">
        <v>266</v>
      </c>
      <c r="E790" s="6">
        <v>41264</v>
      </c>
      <c r="F790" s="6">
        <v>41266</v>
      </c>
      <c r="G790" s="5" t="s">
        <v>16</v>
      </c>
      <c r="H790" s="5" t="s">
        <v>17</v>
      </c>
      <c r="I790" s="5" t="s">
        <v>267</v>
      </c>
      <c r="J790" s="5" t="s">
        <v>58</v>
      </c>
      <c r="K790" s="5" t="s">
        <v>59</v>
      </c>
      <c r="L790" s="5" t="s">
        <v>21</v>
      </c>
      <c r="M790" s="7">
        <v>2300.6159999999995</v>
      </c>
      <c r="N790" s="5">
        <v>9</v>
      </c>
      <c r="O790" s="5">
        <v>0.4</v>
      </c>
      <c r="P790" s="8">
        <v>38.196000000000097</v>
      </c>
      <c r="Q790" s="5" t="s">
        <v>22</v>
      </c>
      <c r="R790">
        <f t="shared" si="38"/>
        <v>2</v>
      </c>
    </row>
    <row r="791" spans="1:18" ht="15.5" x14ac:dyDescent="0.35">
      <c r="A791" s="5">
        <v>434</v>
      </c>
      <c r="B791" s="5">
        <f t="shared" si="37"/>
        <v>2012</v>
      </c>
      <c r="C791" s="5">
        <f t="shared" si="36"/>
        <v>12</v>
      </c>
      <c r="D791" s="5" t="s">
        <v>269</v>
      </c>
      <c r="E791" s="6">
        <v>41262</v>
      </c>
      <c r="F791" s="6">
        <v>41265</v>
      </c>
      <c r="G791" s="5" t="s">
        <v>16</v>
      </c>
      <c r="H791" s="5" t="s">
        <v>17</v>
      </c>
      <c r="I791" s="5" t="s">
        <v>18</v>
      </c>
      <c r="J791" s="5" t="s">
        <v>19</v>
      </c>
      <c r="K791" s="5" t="s">
        <v>20</v>
      </c>
      <c r="L791" s="5" t="s">
        <v>49</v>
      </c>
      <c r="M791" s="7">
        <v>1103.97</v>
      </c>
      <c r="N791" s="5">
        <v>3</v>
      </c>
      <c r="O791" s="5">
        <v>0</v>
      </c>
      <c r="P791" s="8">
        <v>496.78649999999993</v>
      </c>
      <c r="Q791" s="5" t="s">
        <v>32</v>
      </c>
      <c r="R791">
        <f t="shared" si="38"/>
        <v>3</v>
      </c>
    </row>
    <row r="792" spans="1:18" ht="15.5" x14ac:dyDescent="0.35">
      <c r="A792" s="5">
        <v>561</v>
      </c>
      <c r="B792" s="5">
        <f t="shared" si="37"/>
        <v>2012</v>
      </c>
      <c r="C792" s="5">
        <f t="shared" si="36"/>
        <v>12</v>
      </c>
      <c r="D792" s="5" t="s">
        <v>269</v>
      </c>
      <c r="E792" s="6">
        <v>41262</v>
      </c>
      <c r="F792" s="6">
        <v>41265</v>
      </c>
      <c r="G792" s="5" t="s">
        <v>16</v>
      </c>
      <c r="H792" s="5" t="s">
        <v>17</v>
      </c>
      <c r="I792" s="5" t="s">
        <v>18</v>
      </c>
      <c r="J792" s="5" t="s">
        <v>19</v>
      </c>
      <c r="K792" s="5" t="s">
        <v>20</v>
      </c>
      <c r="L792" s="5" t="s">
        <v>49</v>
      </c>
      <c r="M792" s="7">
        <v>3.69</v>
      </c>
      <c r="N792" s="5">
        <v>1</v>
      </c>
      <c r="O792" s="5">
        <v>0</v>
      </c>
      <c r="P792" s="8">
        <v>1.7343</v>
      </c>
      <c r="Q792" s="5" t="s">
        <v>32</v>
      </c>
      <c r="R792">
        <f t="shared" si="38"/>
        <v>3</v>
      </c>
    </row>
    <row r="793" spans="1:18" ht="15.5" x14ac:dyDescent="0.35">
      <c r="A793" s="5">
        <v>27</v>
      </c>
      <c r="B793" s="5">
        <f t="shared" si="37"/>
        <v>2012</v>
      </c>
      <c r="C793" s="5">
        <f t="shared" si="36"/>
        <v>12</v>
      </c>
      <c r="D793" s="5" t="s">
        <v>85</v>
      </c>
      <c r="E793" s="6">
        <v>41259</v>
      </c>
      <c r="F793" s="6">
        <v>41262</v>
      </c>
      <c r="G793" s="5" t="s">
        <v>16</v>
      </c>
      <c r="H793" s="5" t="s">
        <v>25</v>
      </c>
      <c r="I793" s="5" t="s">
        <v>86</v>
      </c>
      <c r="J793" s="5" t="s">
        <v>62</v>
      </c>
      <c r="K793" s="5" t="s">
        <v>28</v>
      </c>
      <c r="L793" s="5" t="s">
        <v>29</v>
      </c>
      <c r="M793" s="7">
        <v>1715.1599999999999</v>
      </c>
      <c r="N793" s="5">
        <v>2</v>
      </c>
      <c r="O793" s="5">
        <v>0</v>
      </c>
      <c r="P793" s="8">
        <v>720.36</v>
      </c>
      <c r="Q793" s="5" t="s">
        <v>30</v>
      </c>
      <c r="R793">
        <f t="shared" si="38"/>
        <v>3</v>
      </c>
    </row>
    <row r="794" spans="1:18" ht="15.5" x14ac:dyDescent="0.35">
      <c r="A794" s="5">
        <v>54</v>
      </c>
      <c r="B794" s="5">
        <f t="shared" si="37"/>
        <v>2012</v>
      </c>
      <c r="C794" s="5">
        <f t="shared" si="36"/>
        <v>12</v>
      </c>
      <c r="D794" s="5" t="s">
        <v>85</v>
      </c>
      <c r="E794" s="6">
        <v>41259</v>
      </c>
      <c r="F794" s="6">
        <v>41262</v>
      </c>
      <c r="G794" s="5" t="s">
        <v>16</v>
      </c>
      <c r="H794" s="5" t="s">
        <v>25</v>
      </c>
      <c r="I794" s="5" t="s">
        <v>86</v>
      </c>
      <c r="J794" s="5" t="s">
        <v>62</v>
      </c>
      <c r="K794" s="5" t="s">
        <v>28</v>
      </c>
      <c r="L794" s="5" t="s">
        <v>29</v>
      </c>
      <c r="M794" s="7">
        <v>2197.5</v>
      </c>
      <c r="N794" s="5">
        <v>5</v>
      </c>
      <c r="O794" s="5">
        <v>0</v>
      </c>
      <c r="P794" s="8">
        <v>153.75</v>
      </c>
      <c r="Q794" s="5" t="s">
        <v>30</v>
      </c>
      <c r="R794">
        <f t="shared" si="38"/>
        <v>3</v>
      </c>
    </row>
    <row r="795" spans="1:18" ht="15.5" x14ac:dyDescent="0.35">
      <c r="A795" s="5">
        <v>164</v>
      </c>
      <c r="B795" s="5">
        <f t="shared" si="37"/>
        <v>2012</v>
      </c>
      <c r="C795" s="5">
        <f t="shared" si="36"/>
        <v>12</v>
      </c>
      <c r="D795" s="5" t="s">
        <v>85</v>
      </c>
      <c r="E795" s="6">
        <v>41259</v>
      </c>
      <c r="F795" s="6">
        <v>41262</v>
      </c>
      <c r="G795" s="5" t="s">
        <v>16</v>
      </c>
      <c r="H795" s="5" t="s">
        <v>25</v>
      </c>
      <c r="I795" s="5" t="s">
        <v>86</v>
      </c>
      <c r="J795" s="5" t="s">
        <v>62</v>
      </c>
      <c r="K795" s="5" t="s">
        <v>28</v>
      </c>
      <c r="L795" s="5" t="s">
        <v>29</v>
      </c>
      <c r="M795" s="7">
        <v>1356.0300000000002</v>
      </c>
      <c r="N795" s="5">
        <v>3</v>
      </c>
      <c r="O795" s="5">
        <v>0</v>
      </c>
      <c r="P795" s="8">
        <v>311.84999999999997</v>
      </c>
      <c r="Q795" s="5" t="s">
        <v>30</v>
      </c>
      <c r="R795">
        <f t="shared" si="38"/>
        <v>3</v>
      </c>
    </row>
    <row r="796" spans="1:18" ht="15.5" x14ac:dyDescent="0.35">
      <c r="A796" s="5">
        <v>734</v>
      </c>
      <c r="B796" s="5">
        <f t="shared" si="37"/>
        <v>2012</v>
      </c>
      <c r="C796" s="5">
        <f t="shared" si="36"/>
        <v>12</v>
      </c>
      <c r="D796" s="5" t="s">
        <v>481</v>
      </c>
      <c r="E796" s="6">
        <v>41255</v>
      </c>
      <c r="F796" s="6">
        <v>41259</v>
      </c>
      <c r="G796" s="5" t="s">
        <v>47</v>
      </c>
      <c r="H796" s="5" t="s">
        <v>17</v>
      </c>
      <c r="I796" s="5" t="s">
        <v>61</v>
      </c>
      <c r="J796" s="5" t="s">
        <v>62</v>
      </c>
      <c r="K796" s="5" t="s">
        <v>28</v>
      </c>
      <c r="L796" s="5" t="s">
        <v>49</v>
      </c>
      <c r="M796" s="7">
        <v>1609.2900000000002</v>
      </c>
      <c r="N796" s="5">
        <v>3</v>
      </c>
      <c r="O796" s="5">
        <v>0</v>
      </c>
      <c r="P796" s="8">
        <v>241.38000000000002</v>
      </c>
      <c r="Q796" s="5" t="s">
        <v>22</v>
      </c>
      <c r="R796">
        <f t="shared" si="38"/>
        <v>4</v>
      </c>
    </row>
    <row r="797" spans="1:18" ht="15.5" x14ac:dyDescent="0.35">
      <c r="A797" s="5">
        <v>438</v>
      </c>
      <c r="B797" s="5">
        <f t="shared" si="37"/>
        <v>2012</v>
      </c>
      <c r="C797" s="5">
        <f t="shared" si="36"/>
        <v>12</v>
      </c>
      <c r="D797" s="5" t="s">
        <v>396</v>
      </c>
      <c r="E797" s="6">
        <v>41250</v>
      </c>
      <c r="F797" s="6">
        <v>41250</v>
      </c>
      <c r="G797" s="5" t="s">
        <v>39</v>
      </c>
      <c r="H797" s="5" t="s">
        <v>25</v>
      </c>
      <c r="I797" s="5" t="s">
        <v>81</v>
      </c>
      <c r="J797" s="5" t="s">
        <v>82</v>
      </c>
      <c r="K797" s="5" t="s">
        <v>59</v>
      </c>
      <c r="L797" s="5" t="s">
        <v>29</v>
      </c>
      <c r="M797" s="7">
        <v>2226.8160000000003</v>
      </c>
      <c r="N797" s="5">
        <v>9</v>
      </c>
      <c r="O797" s="5">
        <v>0.2</v>
      </c>
      <c r="P797" s="8">
        <v>500.976</v>
      </c>
      <c r="Q797" s="5" t="s">
        <v>22</v>
      </c>
      <c r="R797">
        <f t="shared" si="38"/>
        <v>0</v>
      </c>
    </row>
    <row r="798" spans="1:18" ht="15.5" x14ac:dyDescent="0.35">
      <c r="A798" s="5">
        <v>466</v>
      </c>
      <c r="B798" s="5">
        <f t="shared" si="37"/>
        <v>2012</v>
      </c>
      <c r="C798" s="5">
        <f t="shared" si="36"/>
        <v>12</v>
      </c>
      <c r="D798" s="5" t="s">
        <v>418</v>
      </c>
      <c r="E798" s="6">
        <v>41249</v>
      </c>
      <c r="F798" s="6">
        <v>41253</v>
      </c>
      <c r="G798" s="5" t="s">
        <v>47</v>
      </c>
      <c r="H798" s="5" t="s">
        <v>34</v>
      </c>
      <c r="I798" s="5" t="s">
        <v>26</v>
      </c>
      <c r="J798" s="5" t="s">
        <v>27</v>
      </c>
      <c r="K798" s="5" t="s">
        <v>28</v>
      </c>
      <c r="L798" s="5" t="s">
        <v>21</v>
      </c>
      <c r="M798" s="7">
        <v>2875.0950000000007</v>
      </c>
      <c r="N798" s="5">
        <v>5</v>
      </c>
      <c r="O798" s="5">
        <v>0.1</v>
      </c>
      <c r="P798" s="8">
        <v>511.09499999999991</v>
      </c>
      <c r="Q798" s="5" t="s">
        <v>22</v>
      </c>
      <c r="R798">
        <f t="shared" si="38"/>
        <v>4</v>
      </c>
    </row>
    <row r="799" spans="1:18" ht="15.5" x14ac:dyDescent="0.35">
      <c r="A799" s="5">
        <v>537</v>
      </c>
      <c r="B799" s="5">
        <f t="shared" si="37"/>
        <v>2012</v>
      </c>
      <c r="C799" s="5">
        <f t="shared" si="36"/>
        <v>12</v>
      </c>
      <c r="D799" s="5" t="s">
        <v>457</v>
      </c>
      <c r="E799" s="6">
        <v>41248</v>
      </c>
      <c r="F799" s="6">
        <v>41255</v>
      </c>
      <c r="G799" s="5" t="s">
        <v>47</v>
      </c>
      <c r="H799" s="5" t="s">
        <v>25</v>
      </c>
      <c r="I799" s="5" t="s">
        <v>61</v>
      </c>
      <c r="J799" s="5" t="s">
        <v>62</v>
      </c>
      <c r="K799" s="5" t="s">
        <v>28</v>
      </c>
      <c r="L799" s="5" t="s">
        <v>21</v>
      </c>
      <c r="M799" s="7">
        <v>2518.9500000000003</v>
      </c>
      <c r="N799" s="5">
        <v>7</v>
      </c>
      <c r="O799" s="5">
        <v>0</v>
      </c>
      <c r="P799" s="8">
        <v>553.98</v>
      </c>
      <c r="Q799" s="5" t="s">
        <v>32</v>
      </c>
      <c r="R799">
        <f t="shared" si="38"/>
        <v>7</v>
      </c>
    </row>
    <row r="800" spans="1:18" ht="15.5" x14ac:dyDescent="0.35">
      <c r="A800" s="5">
        <v>694</v>
      </c>
      <c r="B800" s="5">
        <f t="shared" si="37"/>
        <v>2012</v>
      </c>
      <c r="C800" s="5">
        <f t="shared" si="36"/>
        <v>12</v>
      </c>
      <c r="D800" s="5" t="s">
        <v>533</v>
      </c>
      <c r="E800" s="6">
        <v>41245</v>
      </c>
      <c r="F800" s="6">
        <v>41245</v>
      </c>
      <c r="G800" s="5" t="s">
        <v>39</v>
      </c>
      <c r="H800" s="5" t="s">
        <v>25</v>
      </c>
      <c r="I800" s="5" t="s">
        <v>35</v>
      </c>
      <c r="J800" s="5" t="s">
        <v>36</v>
      </c>
      <c r="K800" s="5" t="s">
        <v>37</v>
      </c>
      <c r="L800" s="5" t="s">
        <v>21</v>
      </c>
      <c r="M800" s="7">
        <v>3227.7</v>
      </c>
      <c r="N800" s="5">
        <v>5</v>
      </c>
      <c r="O800" s="5">
        <v>0</v>
      </c>
      <c r="P800" s="8">
        <v>742.35</v>
      </c>
      <c r="Q800" s="5" t="s">
        <v>32</v>
      </c>
      <c r="R800">
        <f t="shared" si="38"/>
        <v>0</v>
      </c>
    </row>
  </sheetData>
  <autoFilter ref="A1:Q800" xr:uid="{A0D6EF7A-BB58-41C5-B475-F3C3A6708EAF}">
    <sortState xmlns:xlrd2="http://schemas.microsoft.com/office/spreadsheetml/2017/richdata2" ref="A2:Q800">
      <sortCondition ref="C1:C800"/>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CA4EC-187C-45F1-920D-23769A1F39F6}">
  <dimension ref="A1:E19"/>
  <sheetViews>
    <sheetView workbookViewId="0"/>
  </sheetViews>
  <sheetFormatPr defaultRowHeight="14.5" x14ac:dyDescent="0.35"/>
  <cols>
    <col min="1" max="1" width="12.08984375" customWidth="1"/>
    <col min="2" max="2" width="13.26953125" customWidth="1"/>
    <col min="3" max="3" width="21.6328125" customWidth="1"/>
    <col min="4" max="4" width="35.36328125" customWidth="1"/>
    <col min="5" max="5" width="35.453125" customWidth="1"/>
  </cols>
  <sheetData>
    <row r="1" spans="1:5" x14ac:dyDescent="0.35">
      <c r="A1" t="s">
        <v>576</v>
      </c>
      <c r="B1" t="s">
        <v>579</v>
      </c>
      <c r="C1" t="s">
        <v>583</v>
      </c>
      <c r="D1" t="s">
        <v>584</v>
      </c>
      <c r="E1" t="s">
        <v>585</v>
      </c>
    </row>
    <row r="2" spans="1:5" x14ac:dyDescent="0.35">
      <c r="A2">
        <v>1</v>
      </c>
      <c r="B2" s="11">
        <v>33612.974999999999</v>
      </c>
    </row>
    <row r="3" spans="1:5" x14ac:dyDescent="0.35">
      <c r="A3">
        <v>2</v>
      </c>
      <c r="B3" s="11">
        <v>19667.913439999997</v>
      </c>
    </row>
    <row r="4" spans="1:5" x14ac:dyDescent="0.35">
      <c r="A4">
        <v>3</v>
      </c>
      <c r="B4" s="11">
        <v>29149.689000000002</v>
      </c>
    </row>
    <row r="5" spans="1:5" x14ac:dyDescent="0.35">
      <c r="A5">
        <v>4</v>
      </c>
      <c r="B5" s="11">
        <v>32049.8429</v>
      </c>
    </row>
    <row r="6" spans="1:5" x14ac:dyDescent="0.35">
      <c r="A6">
        <v>5</v>
      </c>
      <c r="B6" s="11">
        <v>32803.734000000004</v>
      </c>
    </row>
    <row r="7" spans="1:5" x14ac:dyDescent="0.35">
      <c r="A7">
        <v>6</v>
      </c>
      <c r="B7" s="11">
        <v>37561.835899999998</v>
      </c>
    </row>
    <row r="8" spans="1:5" x14ac:dyDescent="0.35">
      <c r="A8">
        <v>7</v>
      </c>
      <c r="B8" s="11">
        <v>33029.659</v>
      </c>
    </row>
    <row r="9" spans="1:5" x14ac:dyDescent="0.35">
      <c r="A9">
        <v>8</v>
      </c>
      <c r="B9" s="11">
        <v>61069.260100000007</v>
      </c>
    </row>
    <row r="10" spans="1:5" x14ac:dyDescent="0.35">
      <c r="A10">
        <v>9</v>
      </c>
      <c r="B10" s="11">
        <v>64223.158160000006</v>
      </c>
    </row>
    <row r="11" spans="1:5" x14ac:dyDescent="0.35">
      <c r="A11">
        <v>10</v>
      </c>
      <c r="B11" s="11">
        <v>41553.481699999997</v>
      </c>
    </row>
    <row r="12" spans="1:5" x14ac:dyDescent="0.35">
      <c r="A12">
        <v>11</v>
      </c>
      <c r="B12" s="11">
        <v>60680.786200000002</v>
      </c>
    </row>
    <row r="13" spans="1:5" x14ac:dyDescent="0.35">
      <c r="A13">
        <v>12</v>
      </c>
      <c r="B13" s="11">
        <v>58253.750099999997</v>
      </c>
      <c r="C13" s="11">
        <v>58253.750099999997</v>
      </c>
      <c r="D13" s="11">
        <v>58253.750099999997</v>
      </c>
      <c r="E13" s="11">
        <v>58253.750099999997</v>
      </c>
    </row>
    <row r="14" spans="1:5" x14ac:dyDescent="0.35">
      <c r="A14">
        <v>13</v>
      </c>
      <c r="C14" s="11">
        <f t="shared" ref="C14:C19" si="0">_xlfn.FORECAST.ETS(A14,$B$2:$B$13,$A$2:$A$13,1,1)</f>
        <v>64133.94409176163</v>
      </c>
      <c r="D14" s="11">
        <f t="shared" ref="D14:D19" si="1">C14-_xlfn.FORECAST.ETS.CONFINT(A14,$B$2:$B$13,$A$2:$A$13,0.95,1,1)</f>
        <v>43829.478149503804</v>
      </c>
      <c r="E14" s="11">
        <f t="shared" ref="E14:E19" si="2">C14+_xlfn.FORECAST.ETS.CONFINT(A14,$B$2:$B$13,$A$2:$A$13,0.95,1,1)</f>
        <v>84438.410034019456</v>
      </c>
    </row>
    <row r="15" spans="1:5" x14ac:dyDescent="0.35">
      <c r="A15">
        <v>14</v>
      </c>
      <c r="C15" s="11">
        <f t="shared" si="0"/>
        <v>67480.063133301112</v>
      </c>
      <c r="D15" s="11">
        <f t="shared" si="1"/>
        <v>46545.764871470965</v>
      </c>
      <c r="E15" s="11">
        <f t="shared" si="2"/>
        <v>88414.361395131258</v>
      </c>
    </row>
    <row r="16" spans="1:5" x14ac:dyDescent="0.35">
      <c r="A16">
        <v>15</v>
      </c>
      <c r="C16" s="11">
        <f t="shared" si="0"/>
        <v>70826.182174840593</v>
      </c>
      <c r="D16" s="11">
        <f t="shared" si="1"/>
        <v>49275.643371533763</v>
      </c>
      <c r="E16" s="11">
        <f t="shared" si="2"/>
        <v>92376.720978147423</v>
      </c>
    </row>
    <row r="17" spans="1:5" x14ac:dyDescent="0.35">
      <c r="A17">
        <v>16</v>
      </c>
      <c r="C17" s="11">
        <f t="shared" si="0"/>
        <v>74172.301216380059</v>
      </c>
      <c r="D17" s="11">
        <f t="shared" si="1"/>
        <v>52017.960812394042</v>
      </c>
      <c r="E17" s="11">
        <f t="shared" si="2"/>
        <v>96326.641620366077</v>
      </c>
    </row>
    <row r="18" spans="1:5" x14ac:dyDescent="0.35">
      <c r="A18">
        <v>17</v>
      </c>
      <c r="C18" s="11">
        <f t="shared" si="0"/>
        <v>77518.420257919541</v>
      </c>
      <c r="D18" s="11">
        <f t="shared" si="1"/>
        <v>54771.708488380129</v>
      </c>
      <c r="E18" s="11">
        <f t="shared" si="2"/>
        <v>100265.13202745895</v>
      </c>
    </row>
    <row r="19" spans="1:5" x14ac:dyDescent="0.35">
      <c r="A19">
        <v>18</v>
      </c>
      <c r="C19" s="11">
        <f t="shared" si="0"/>
        <v>80864.539299459022</v>
      </c>
      <c r="D19" s="11">
        <f t="shared" si="1"/>
        <v>57535.997981409309</v>
      </c>
      <c r="E19" s="11">
        <f t="shared" si="2"/>
        <v>104193.08061750873</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18DA6-FC23-49CD-A8AC-11107255B6CA}">
  <dimension ref="B1:F155"/>
  <sheetViews>
    <sheetView topLeftCell="C126" zoomScale="80" workbookViewId="0">
      <selection activeCell="I103" sqref="I103"/>
    </sheetView>
  </sheetViews>
  <sheetFormatPr defaultRowHeight="14.5" x14ac:dyDescent="0.35"/>
  <cols>
    <col min="1" max="1" width="12.36328125" bestFit="1" customWidth="1"/>
    <col min="2" max="2" width="13.36328125" bestFit="1" customWidth="1"/>
    <col min="3" max="3" width="16" bestFit="1" customWidth="1"/>
    <col min="4" max="4" width="12.36328125" bestFit="1" customWidth="1"/>
    <col min="5" max="5" width="11.26953125" bestFit="1" customWidth="1"/>
    <col min="6" max="8" width="19.26953125" bestFit="1" customWidth="1"/>
    <col min="9" max="9" width="18.36328125" bestFit="1" customWidth="1"/>
    <col min="10" max="10" width="9.54296875" bestFit="1" customWidth="1"/>
    <col min="11" max="11" width="7" bestFit="1" customWidth="1"/>
    <col min="12" max="17" width="12.453125" bestFit="1" customWidth="1"/>
    <col min="18" max="18" width="7" bestFit="1" customWidth="1"/>
    <col min="19" max="20" width="12.453125" bestFit="1" customWidth="1"/>
    <col min="21" max="21" width="7" bestFit="1" customWidth="1"/>
    <col min="22" max="22" width="6" bestFit="1" customWidth="1"/>
    <col min="23" max="26" width="12.453125" bestFit="1" customWidth="1"/>
    <col min="27" max="27" width="11.453125" bestFit="1" customWidth="1"/>
    <col min="28" max="30" width="12.453125" bestFit="1" customWidth="1"/>
    <col min="31" max="31" width="8" bestFit="1" customWidth="1"/>
    <col min="32" max="35" width="12.453125" bestFit="1" customWidth="1"/>
    <col min="36" max="36" width="11.453125" bestFit="1" customWidth="1"/>
    <col min="37" max="40" width="12.453125" bestFit="1" customWidth="1"/>
    <col min="41" max="41" width="8" bestFit="1" customWidth="1"/>
    <col min="42" max="42" width="12.453125" bestFit="1" customWidth="1"/>
    <col min="43" max="43" width="8" bestFit="1" customWidth="1"/>
    <col min="44" max="49" width="12.453125" bestFit="1" customWidth="1"/>
    <col min="50" max="50" width="11.453125" bestFit="1" customWidth="1"/>
    <col min="51" max="52" width="12.453125" bestFit="1" customWidth="1"/>
    <col min="53" max="53" width="7" bestFit="1" customWidth="1"/>
    <col min="54" max="54" width="12.453125" bestFit="1" customWidth="1"/>
    <col min="55" max="55" width="7" bestFit="1" customWidth="1"/>
    <col min="56" max="56" width="12.453125" bestFit="1" customWidth="1"/>
    <col min="57" max="57" width="6" bestFit="1" customWidth="1"/>
    <col min="58" max="58" width="7" bestFit="1" customWidth="1"/>
    <col min="59" max="59" width="8" bestFit="1" customWidth="1"/>
    <col min="60" max="60" width="11.453125" bestFit="1" customWidth="1"/>
    <col min="61" max="64" width="12.453125" bestFit="1" customWidth="1"/>
    <col min="65" max="65" width="7" bestFit="1" customWidth="1"/>
    <col min="66" max="66" width="8" bestFit="1" customWidth="1"/>
    <col min="67" max="68" width="12.453125" bestFit="1" customWidth="1"/>
    <col min="69" max="69" width="11.453125" bestFit="1" customWidth="1"/>
    <col min="70" max="70" width="12.453125" bestFit="1" customWidth="1"/>
    <col min="71" max="71" width="10.453125" bestFit="1" customWidth="1"/>
    <col min="72" max="73" width="11.453125" bestFit="1" customWidth="1"/>
    <col min="74" max="74" width="7" bestFit="1" customWidth="1"/>
    <col min="75" max="75" width="11.453125" bestFit="1" customWidth="1"/>
    <col min="76" max="76" width="7" bestFit="1" customWidth="1"/>
    <col min="77" max="82" width="12.453125" bestFit="1" customWidth="1"/>
    <col min="83" max="83" width="11.453125" bestFit="1" customWidth="1"/>
    <col min="84" max="84" width="12.453125" bestFit="1" customWidth="1"/>
    <col min="85" max="85" width="7" bestFit="1" customWidth="1"/>
    <col min="86" max="86" width="12.453125" bestFit="1" customWidth="1"/>
    <col min="87" max="88" width="11.453125" bestFit="1" customWidth="1"/>
    <col min="89" max="92" width="12.453125" bestFit="1" customWidth="1"/>
    <col min="93" max="93" width="11.453125" bestFit="1" customWidth="1"/>
    <col min="94" max="94" width="6" bestFit="1" customWidth="1"/>
    <col min="95" max="95" width="11.453125" bestFit="1" customWidth="1"/>
    <col min="96" max="96" width="12.453125" bestFit="1" customWidth="1"/>
    <col min="97" max="97" width="6" bestFit="1" customWidth="1"/>
    <col min="98" max="106" width="12.453125" bestFit="1" customWidth="1"/>
    <col min="107" max="107" width="7" bestFit="1" customWidth="1"/>
    <col min="108" max="109" width="6" bestFit="1" customWidth="1"/>
    <col min="110" max="119" width="12.453125" bestFit="1" customWidth="1"/>
    <col min="120" max="120" width="6" bestFit="1" customWidth="1"/>
    <col min="121" max="121" width="12.453125" bestFit="1" customWidth="1"/>
    <col min="122" max="122" width="11.453125" bestFit="1" customWidth="1"/>
    <col min="123" max="125" width="12.453125" bestFit="1" customWidth="1"/>
    <col min="126" max="126" width="11.453125" bestFit="1" customWidth="1"/>
    <col min="127" max="131" width="12.453125" bestFit="1" customWidth="1"/>
    <col min="132" max="132" width="5.36328125" bestFit="1" customWidth="1"/>
    <col min="133" max="154" width="11.81640625" bestFit="1" customWidth="1"/>
    <col min="155" max="155" width="6.36328125" bestFit="1" customWidth="1"/>
    <col min="156" max="156" width="5.36328125" bestFit="1" customWidth="1"/>
    <col min="157" max="162" width="11.81640625" bestFit="1" customWidth="1"/>
    <col min="163" max="163" width="5.36328125" bestFit="1" customWidth="1"/>
    <col min="164" max="171" width="11.81640625" bestFit="1" customWidth="1"/>
    <col min="172" max="172" width="6.36328125" bestFit="1" customWidth="1"/>
    <col min="173" max="184" width="11.81640625" bestFit="1" customWidth="1"/>
    <col min="185" max="185" width="6.36328125" bestFit="1" customWidth="1"/>
    <col min="186" max="186" width="5.36328125" bestFit="1" customWidth="1"/>
    <col min="187" max="187" width="6.36328125" bestFit="1" customWidth="1"/>
    <col min="188" max="188" width="5.36328125" bestFit="1" customWidth="1"/>
    <col min="189" max="191" width="11.81640625" bestFit="1" customWidth="1"/>
    <col min="192" max="192" width="10.81640625" bestFit="1" customWidth="1"/>
    <col min="193" max="193" width="11.81640625" bestFit="1" customWidth="1"/>
    <col min="194" max="194" width="10.81640625" bestFit="1" customWidth="1"/>
    <col min="195" max="196" width="11.81640625" bestFit="1" customWidth="1"/>
    <col min="197" max="197" width="6.36328125" bestFit="1" customWidth="1"/>
    <col min="198" max="198" width="11.81640625" bestFit="1" customWidth="1"/>
    <col min="199" max="199" width="10.81640625" bestFit="1" customWidth="1"/>
    <col min="200" max="209" width="11.81640625" bestFit="1" customWidth="1"/>
    <col min="210" max="210" width="10.81640625" bestFit="1" customWidth="1"/>
    <col min="211" max="213" width="7.36328125" bestFit="1" customWidth="1"/>
    <col min="214" max="214" width="6.36328125" bestFit="1" customWidth="1"/>
    <col min="215" max="219" width="11.81640625" bestFit="1" customWidth="1"/>
    <col min="220" max="220" width="10.81640625" bestFit="1" customWidth="1"/>
    <col min="221" max="224" width="11.81640625" bestFit="1" customWidth="1"/>
    <col min="225" max="225" width="5.36328125" bestFit="1" customWidth="1"/>
    <col min="226" max="229" width="11.81640625" bestFit="1" customWidth="1"/>
    <col min="230" max="230" width="10.81640625" bestFit="1" customWidth="1"/>
    <col min="231" max="236" width="11.81640625" bestFit="1" customWidth="1"/>
    <col min="237" max="238" width="5.36328125" bestFit="1" customWidth="1"/>
    <col min="239" max="239" width="7.36328125" bestFit="1" customWidth="1"/>
    <col min="240" max="240" width="10.81640625" bestFit="1" customWidth="1"/>
    <col min="241" max="250" width="11.81640625" bestFit="1" customWidth="1"/>
    <col min="251" max="251" width="10.81640625" bestFit="1" customWidth="1"/>
    <col min="252" max="254" width="11.81640625" bestFit="1" customWidth="1"/>
    <col min="255" max="255" width="5.81640625" bestFit="1" customWidth="1"/>
    <col min="256" max="257" width="6.36328125" bestFit="1" customWidth="1"/>
    <col min="258" max="259" width="5.81640625" bestFit="1" customWidth="1"/>
    <col min="260" max="260" width="6.36328125" bestFit="1" customWidth="1"/>
    <col min="261" max="266" width="11.81640625" bestFit="1" customWidth="1"/>
    <col min="267" max="267" width="7.36328125" bestFit="1" customWidth="1"/>
    <col min="268" max="268" width="11.81640625" bestFit="1" customWidth="1"/>
    <col min="269" max="269" width="10.81640625" bestFit="1" customWidth="1"/>
    <col min="270" max="270" width="11.81640625" bestFit="1" customWidth="1"/>
    <col min="271" max="272" width="5.36328125" bestFit="1" customWidth="1"/>
    <col min="273" max="275" width="11.81640625" bestFit="1" customWidth="1"/>
    <col min="276" max="276" width="10.81640625" bestFit="1" customWidth="1"/>
    <col min="277" max="278" width="11.81640625" bestFit="1" customWidth="1"/>
    <col min="279" max="279" width="8.90625" bestFit="1" customWidth="1"/>
    <col min="280" max="280" width="11.81640625" bestFit="1" customWidth="1"/>
    <col min="281" max="281" width="10.81640625" bestFit="1" customWidth="1"/>
    <col min="282" max="287" width="11.81640625" bestFit="1" customWidth="1"/>
    <col min="288" max="288" width="10.81640625" bestFit="1" customWidth="1"/>
    <col min="289" max="290" width="11.81640625" bestFit="1" customWidth="1"/>
    <col min="291" max="291" width="7.36328125" bestFit="1" customWidth="1"/>
    <col min="292" max="306" width="11.81640625" bestFit="1" customWidth="1"/>
    <col min="307" max="307" width="6.36328125" bestFit="1" customWidth="1"/>
    <col min="308" max="315" width="11.81640625" bestFit="1" customWidth="1"/>
    <col min="316" max="316" width="6.36328125" bestFit="1" customWidth="1"/>
    <col min="317" max="321" width="11.81640625" bestFit="1" customWidth="1"/>
    <col min="322" max="322" width="7.36328125" bestFit="1" customWidth="1"/>
    <col min="323" max="323" width="11.81640625" bestFit="1" customWidth="1"/>
    <col min="324" max="324" width="5.36328125" bestFit="1" customWidth="1"/>
    <col min="325" max="337" width="11.81640625" bestFit="1" customWidth="1"/>
    <col min="338" max="338" width="7.36328125" bestFit="1" customWidth="1"/>
    <col min="339" max="339" width="11.81640625" bestFit="1" customWidth="1"/>
    <col min="340" max="340" width="10.81640625" bestFit="1" customWidth="1"/>
    <col min="341" max="341" width="5.81640625" bestFit="1" customWidth="1"/>
    <col min="342" max="342" width="11.81640625" bestFit="1" customWidth="1"/>
    <col min="343" max="343" width="9.81640625" bestFit="1" customWidth="1"/>
    <col min="344" max="344" width="11.81640625" bestFit="1" customWidth="1"/>
    <col min="345" max="345" width="10.81640625" bestFit="1" customWidth="1"/>
    <col min="346" max="348" width="11.81640625" bestFit="1" customWidth="1"/>
    <col min="349" max="349" width="6.36328125" bestFit="1" customWidth="1"/>
    <col min="350" max="352" width="11.81640625" bestFit="1" customWidth="1"/>
    <col min="353" max="353" width="10.81640625" bestFit="1" customWidth="1"/>
    <col min="354" max="354" width="11.81640625" bestFit="1" customWidth="1"/>
    <col min="355" max="355" width="8.90625" bestFit="1" customWidth="1"/>
    <col min="356" max="361" width="11.81640625" bestFit="1" customWidth="1"/>
    <col min="362" max="362" width="7.36328125" bestFit="1" customWidth="1"/>
    <col min="363" max="363" width="11.81640625" bestFit="1" customWidth="1"/>
    <col min="364" max="364" width="9.81640625" bestFit="1" customWidth="1"/>
    <col min="365" max="365" width="10.81640625" bestFit="1" customWidth="1"/>
    <col min="366" max="369" width="11.81640625" bestFit="1" customWidth="1"/>
    <col min="370" max="370" width="10.81640625" bestFit="1" customWidth="1"/>
    <col min="371" max="378" width="11.81640625" bestFit="1" customWidth="1"/>
    <col min="379" max="379" width="10.81640625" bestFit="1" customWidth="1"/>
    <col min="380" max="384" width="11.81640625" bestFit="1" customWidth="1"/>
    <col min="385" max="385" width="5.36328125" bestFit="1" customWidth="1"/>
    <col min="386" max="396" width="11.81640625" bestFit="1" customWidth="1"/>
    <col min="397" max="397" width="6.36328125" bestFit="1" customWidth="1"/>
    <col min="398" max="399" width="11.81640625" bestFit="1" customWidth="1"/>
    <col min="400" max="400" width="10.81640625" bestFit="1" customWidth="1"/>
    <col min="401" max="403" width="11.81640625" bestFit="1" customWidth="1"/>
    <col min="404" max="404" width="6.36328125" bestFit="1" customWidth="1"/>
    <col min="405" max="415" width="11.81640625" bestFit="1" customWidth="1"/>
    <col min="416" max="416" width="9.81640625" bestFit="1" customWidth="1"/>
    <col min="417" max="417" width="7.36328125" bestFit="1" customWidth="1"/>
    <col min="418" max="418" width="6.36328125" bestFit="1" customWidth="1"/>
    <col min="419" max="419" width="10.81640625" bestFit="1" customWidth="1"/>
    <col min="420" max="422" width="11.81640625" bestFit="1" customWidth="1"/>
    <col min="423" max="423" width="9.81640625" bestFit="1" customWidth="1"/>
    <col min="424" max="425" width="11.81640625" bestFit="1" customWidth="1"/>
    <col min="426" max="426" width="9.81640625" bestFit="1" customWidth="1"/>
    <col min="427" max="428" width="11.81640625" bestFit="1" customWidth="1"/>
    <col min="429" max="429" width="6.36328125" bestFit="1" customWidth="1"/>
    <col min="430" max="430" width="7.36328125" bestFit="1" customWidth="1"/>
    <col min="431" max="443" width="11.81640625" bestFit="1" customWidth="1"/>
    <col min="444" max="444" width="6.36328125" bestFit="1" customWidth="1"/>
    <col min="445" max="447" width="11.81640625" bestFit="1" customWidth="1"/>
    <col min="448" max="448" width="10.81640625" bestFit="1" customWidth="1"/>
    <col min="449" max="455" width="11.81640625" bestFit="1" customWidth="1"/>
    <col min="456" max="456" width="7.36328125" bestFit="1" customWidth="1"/>
    <col min="457" max="457" width="6.36328125" bestFit="1" customWidth="1"/>
    <col min="458" max="458" width="7.36328125" bestFit="1" customWidth="1"/>
    <col min="459" max="465" width="11.81640625" bestFit="1" customWidth="1"/>
    <col min="466" max="466" width="6.36328125" bestFit="1" customWidth="1"/>
    <col min="467" max="478" width="11.81640625" bestFit="1" customWidth="1"/>
    <col min="479" max="481" width="6.36328125" bestFit="1" customWidth="1"/>
    <col min="482" max="484" width="11.81640625" bestFit="1" customWidth="1"/>
    <col min="485" max="485" width="10.81640625" bestFit="1" customWidth="1"/>
    <col min="486" max="491" width="11.81640625" bestFit="1" customWidth="1"/>
    <col min="492" max="492" width="6.36328125" bestFit="1" customWidth="1"/>
    <col min="493" max="504" width="11.81640625" bestFit="1" customWidth="1"/>
    <col min="505" max="505" width="6.36328125" bestFit="1" customWidth="1"/>
    <col min="506" max="506" width="11.81640625" bestFit="1" customWidth="1"/>
    <col min="507" max="507" width="8.90625" bestFit="1" customWidth="1"/>
    <col min="508" max="509" width="11.81640625" bestFit="1" customWidth="1"/>
    <col min="510" max="510" width="10.81640625" bestFit="1" customWidth="1"/>
    <col min="511" max="512" width="11.81640625" bestFit="1" customWidth="1"/>
    <col min="513" max="513" width="7.36328125" bestFit="1" customWidth="1"/>
    <col min="514" max="514" width="11.81640625" bestFit="1" customWidth="1"/>
    <col min="515" max="516" width="6.36328125" bestFit="1" customWidth="1"/>
    <col min="517" max="517" width="10.81640625" bestFit="1" customWidth="1"/>
    <col min="518" max="522" width="11.81640625" bestFit="1" customWidth="1"/>
    <col min="523" max="523" width="5.36328125" bestFit="1" customWidth="1"/>
    <col min="524" max="529" width="11.81640625" bestFit="1" customWidth="1"/>
    <col min="530" max="530" width="7.36328125" bestFit="1" customWidth="1"/>
    <col min="531" max="532" width="6.36328125" bestFit="1" customWidth="1"/>
    <col min="533" max="538" width="11.81640625" bestFit="1" customWidth="1"/>
    <col min="539" max="539" width="10.81640625" bestFit="1" customWidth="1"/>
    <col min="540" max="540" width="9.81640625" bestFit="1" customWidth="1"/>
    <col min="541" max="544" width="11.81640625" bestFit="1" customWidth="1"/>
    <col min="545" max="545" width="9.81640625" bestFit="1" customWidth="1"/>
    <col min="546" max="547" width="11.81640625" bestFit="1" customWidth="1"/>
    <col min="548" max="548" width="7.36328125" bestFit="1" customWidth="1"/>
    <col min="549" max="549" width="8.90625" bestFit="1" customWidth="1"/>
    <col min="550" max="550" width="5.81640625" bestFit="1" customWidth="1"/>
    <col min="551" max="551" width="7.36328125" bestFit="1" customWidth="1"/>
    <col min="552" max="552" width="5.81640625" bestFit="1" customWidth="1"/>
    <col min="553" max="555" width="11.81640625" bestFit="1" customWidth="1"/>
    <col min="556" max="556" width="10.81640625" bestFit="1" customWidth="1"/>
    <col min="557" max="563" width="11.81640625" bestFit="1" customWidth="1"/>
    <col min="564" max="564" width="7.36328125" bestFit="1" customWidth="1"/>
    <col min="565" max="565" width="6.36328125" bestFit="1" customWidth="1"/>
    <col min="566" max="574" width="11.81640625" bestFit="1" customWidth="1"/>
    <col min="575" max="575" width="10.81640625" bestFit="1" customWidth="1"/>
    <col min="576" max="577" width="11.81640625" bestFit="1" customWidth="1"/>
    <col min="578" max="578" width="10.81640625" bestFit="1" customWidth="1"/>
    <col min="579" max="584" width="11.81640625" bestFit="1" customWidth="1"/>
    <col min="585" max="585" width="8.90625" bestFit="1" customWidth="1"/>
    <col min="586" max="604" width="11.81640625" bestFit="1" customWidth="1"/>
    <col min="605" max="605" width="6.36328125" bestFit="1" customWidth="1"/>
    <col min="606" max="607" width="10.81640625" bestFit="1" customWidth="1"/>
    <col min="608" max="619" width="11.81640625" bestFit="1" customWidth="1"/>
    <col min="620" max="620" width="6.36328125" bestFit="1" customWidth="1"/>
    <col min="621" max="627" width="11.81640625" bestFit="1" customWidth="1"/>
    <col min="628" max="628" width="6.36328125" bestFit="1" customWidth="1"/>
    <col min="629" max="629" width="5.36328125" bestFit="1" customWidth="1"/>
    <col min="630" max="630" width="10.81640625" bestFit="1" customWidth="1"/>
    <col min="631" max="632" width="11.81640625" bestFit="1" customWidth="1"/>
    <col min="633" max="633" width="7.36328125" bestFit="1" customWidth="1"/>
    <col min="634" max="634" width="6.36328125" bestFit="1" customWidth="1"/>
    <col min="635" max="638" width="11.81640625" bestFit="1" customWidth="1"/>
    <col min="639" max="639" width="7.36328125" bestFit="1" customWidth="1"/>
    <col min="640" max="640" width="5.36328125" bestFit="1" customWidth="1"/>
    <col min="641" max="644" width="11.81640625" bestFit="1" customWidth="1"/>
    <col min="645" max="646" width="7.36328125" bestFit="1" customWidth="1"/>
    <col min="647" max="651" width="11.81640625" bestFit="1" customWidth="1"/>
    <col min="652" max="653" width="6.36328125" bestFit="1" customWidth="1"/>
    <col min="654" max="657" width="11.81640625" bestFit="1" customWidth="1"/>
    <col min="658" max="658" width="10.81640625" bestFit="1" customWidth="1"/>
    <col min="659" max="663" width="11.81640625" bestFit="1" customWidth="1"/>
    <col min="664" max="664" width="7.36328125" bestFit="1" customWidth="1"/>
    <col min="665" max="665" width="5.36328125" bestFit="1" customWidth="1"/>
    <col min="666" max="668" width="11.81640625" bestFit="1" customWidth="1"/>
    <col min="669" max="669" width="8.90625" bestFit="1" customWidth="1"/>
    <col min="670" max="670" width="10.90625" bestFit="1" customWidth="1"/>
    <col min="671" max="716" width="7.36328125" bestFit="1" customWidth="1"/>
    <col min="717" max="779" width="8.90625" bestFit="1" customWidth="1"/>
    <col min="780" max="780" width="10.7265625" bestFit="1" customWidth="1"/>
  </cols>
  <sheetData>
    <row r="1" spans="2:3" x14ac:dyDescent="0.35">
      <c r="B1" s="9" t="s">
        <v>578</v>
      </c>
      <c r="C1" s="10">
        <v>2015</v>
      </c>
    </row>
    <row r="3" spans="2:3" x14ac:dyDescent="0.35">
      <c r="B3" s="9" t="s">
        <v>576</v>
      </c>
      <c r="C3" t="s">
        <v>579</v>
      </c>
    </row>
    <row r="4" spans="2:3" x14ac:dyDescent="0.35">
      <c r="B4" s="10">
        <v>1</v>
      </c>
      <c r="C4" s="11">
        <v>33612.974999999999</v>
      </c>
    </row>
    <row r="5" spans="2:3" x14ac:dyDescent="0.35">
      <c r="B5" s="10">
        <v>2</v>
      </c>
      <c r="C5" s="11">
        <v>19667.913439999997</v>
      </c>
    </row>
    <row r="6" spans="2:3" x14ac:dyDescent="0.35">
      <c r="B6" s="10">
        <v>3</v>
      </c>
      <c r="C6" s="11">
        <v>29149.689000000002</v>
      </c>
    </row>
    <row r="7" spans="2:3" x14ac:dyDescent="0.35">
      <c r="B7" s="10">
        <v>4</v>
      </c>
      <c r="C7" s="11">
        <v>32049.8429</v>
      </c>
    </row>
    <row r="8" spans="2:3" x14ac:dyDescent="0.35">
      <c r="B8" s="10">
        <v>5</v>
      </c>
      <c r="C8" s="11">
        <v>32803.734000000004</v>
      </c>
    </row>
    <row r="9" spans="2:3" x14ac:dyDescent="0.35">
      <c r="B9" s="10">
        <v>6</v>
      </c>
      <c r="C9" s="11">
        <v>37561.835899999998</v>
      </c>
    </row>
    <row r="10" spans="2:3" x14ac:dyDescent="0.35">
      <c r="B10" s="10">
        <v>7</v>
      </c>
      <c r="C10" s="11">
        <v>33029.659</v>
      </c>
    </row>
    <row r="11" spans="2:3" x14ac:dyDescent="0.35">
      <c r="B11" s="10">
        <v>8</v>
      </c>
      <c r="C11" s="11">
        <v>61069.260100000007</v>
      </c>
    </row>
    <row r="12" spans="2:3" x14ac:dyDescent="0.35">
      <c r="B12" s="10">
        <v>9</v>
      </c>
      <c r="C12" s="11">
        <v>64223.158160000006</v>
      </c>
    </row>
    <row r="13" spans="2:3" x14ac:dyDescent="0.35">
      <c r="B13" s="10">
        <v>10</v>
      </c>
      <c r="C13" s="11">
        <v>41553.481699999997</v>
      </c>
    </row>
    <row r="14" spans="2:3" x14ac:dyDescent="0.35">
      <c r="B14" s="10">
        <v>11</v>
      </c>
      <c r="C14" s="11">
        <v>60680.786200000002</v>
      </c>
    </row>
    <row r="15" spans="2:3" x14ac:dyDescent="0.35">
      <c r="B15" s="10">
        <v>12</v>
      </c>
      <c r="C15" s="11">
        <v>58253.750099999997</v>
      </c>
    </row>
    <row r="16" spans="2:3" x14ac:dyDescent="0.35">
      <c r="B16" s="10" t="s">
        <v>577</v>
      </c>
      <c r="C16" s="11">
        <v>503656.08549999999</v>
      </c>
    </row>
    <row r="21" spans="2:6" x14ac:dyDescent="0.35">
      <c r="B21" s="9" t="s">
        <v>576</v>
      </c>
      <c r="C21" t="s">
        <v>580</v>
      </c>
    </row>
    <row r="22" spans="2:6" x14ac:dyDescent="0.35">
      <c r="B22" s="10" t="s">
        <v>239</v>
      </c>
      <c r="C22" s="14">
        <v>184.02</v>
      </c>
      <c r="E22" s="9" t="s">
        <v>576</v>
      </c>
      <c r="F22" t="s">
        <v>581</v>
      </c>
    </row>
    <row r="23" spans="2:6" x14ac:dyDescent="0.35">
      <c r="B23" s="10" t="s">
        <v>94</v>
      </c>
      <c r="C23" s="14">
        <v>3760.8097599999992</v>
      </c>
      <c r="E23" s="10" t="s">
        <v>17</v>
      </c>
      <c r="F23">
        <v>0.21316141208455275</v>
      </c>
    </row>
    <row r="24" spans="2:6" x14ac:dyDescent="0.35">
      <c r="B24" s="10" t="s">
        <v>98</v>
      </c>
      <c r="C24" s="14">
        <v>8919.7799999999988</v>
      </c>
      <c r="E24" s="12" t="s">
        <v>62</v>
      </c>
      <c r="F24">
        <v>0.21316141208455275</v>
      </c>
    </row>
    <row r="25" spans="2:6" x14ac:dyDescent="0.35">
      <c r="B25" s="10" t="s">
        <v>82</v>
      </c>
      <c r="C25" s="14">
        <v>18160.461760000002</v>
      </c>
      <c r="E25" s="13" t="s">
        <v>29</v>
      </c>
      <c r="F25">
        <v>9.8167780594607068E-2</v>
      </c>
    </row>
    <row r="26" spans="2:6" x14ac:dyDescent="0.35">
      <c r="B26" s="10" t="s">
        <v>19</v>
      </c>
      <c r="C26" s="14">
        <v>5690.6772000000001</v>
      </c>
      <c r="E26" s="13" t="s">
        <v>49</v>
      </c>
      <c r="F26">
        <v>0.18464855383603443</v>
      </c>
    </row>
    <row r="27" spans="2:6" x14ac:dyDescent="0.35">
      <c r="B27" s="10" t="s">
        <v>72</v>
      </c>
      <c r="C27" s="14">
        <v>4077.7799999999997</v>
      </c>
      <c r="E27" s="13" t="s">
        <v>21</v>
      </c>
      <c r="F27">
        <v>0.36072393715420742</v>
      </c>
    </row>
    <row r="28" spans="2:6" x14ac:dyDescent="0.35">
      <c r="B28" s="10" t="s">
        <v>62</v>
      </c>
      <c r="C28" s="14">
        <v>32518.257000000001</v>
      </c>
      <c r="E28" s="10" t="s">
        <v>25</v>
      </c>
      <c r="F28">
        <v>0.10968809275924525</v>
      </c>
    </row>
    <row r="29" spans="2:6" x14ac:dyDescent="0.35">
      <c r="B29" s="10" t="s">
        <v>75</v>
      </c>
      <c r="C29" s="14">
        <v>9093.15</v>
      </c>
      <c r="E29" s="12" t="s">
        <v>62</v>
      </c>
      <c r="F29">
        <v>0.10968809275924525</v>
      </c>
    </row>
    <row r="30" spans="2:6" x14ac:dyDescent="0.35">
      <c r="B30" s="10" t="s">
        <v>89</v>
      </c>
      <c r="C30" s="14">
        <v>1971.8131999999998</v>
      </c>
      <c r="E30" s="13" t="s">
        <v>29</v>
      </c>
      <c r="F30">
        <v>4.4567641228939539E-2</v>
      </c>
    </row>
    <row r="31" spans="2:6" x14ac:dyDescent="0.35">
      <c r="B31" s="10" t="s">
        <v>144</v>
      </c>
      <c r="C31" s="14">
        <v>7279.619999999999</v>
      </c>
      <c r="E31" s="13" t="s">
        <v>49</v>
      </c>
      <c r="F31">
        <v>0.24997366480564623</v>
      </c>
    </row>
    <row r="32" spans="2:6" x14ac:dyDescent="0.35">
      <c r="B32" s="10" t="s">
        <v>79</v>
      </c>
      <c r="C32" s="14">
        <v>18578.556</v>
      </c>
      <c r="E32" s="13" t="s">
        <v>21</v>
      </c>
      <c r="F32">
        <v>7.99235790479223E-2</v>
      </c>
    </row>
    <row r="33" spans="2:6" x14ac:dyDescent="0.35">
      <c r="B33" s="10" t="s">
        <v>27</v>
      </c>
      <c r="C33" s="14">
        <v>32890.773000000008</v>
      </c>
      <c r="E33" s="10" t="s">
        <v>34</v>
      </c>
      <c r="F33">
        <v>0.39998885359193004</v>
      </c>
    </row>
    <row r="34" spans="2:6" x14ac:dyDescent="0.35">
      <c r="B34" s="10" t="s">
        <v>58</v>
      </c>
      <c r="C34" s="14">
        <v>7488.5641999999998</v>
      </c>
      <c r="E34" s="12" t="s">
        <v>62</v>
      </c>
      <c r="F34">
        <v>0.39998885359193004</v>
      </c>
    </row>
    <row r="35" spans="2:6" x14ac:dyDescent="0.35">
      <c r="B35" s="10" t="s">
        <v>103</v>
      </c>
      <c r="C35" s="14">
        <v>11761.1415</v>
      </c>
      <c r="E35" s="13" t="s">
        <v>49</v>
      </c>
      <c r="F35">
        <v>0.39998885359193004</v>
      </c>
    </row>
    <row r="36" spans="2:6" x14ac:dyDescent="0.35">
      <c r="B36" s="10" t="s">
        <v>235</v>
      </c>
      <c r="C36" s="14">
        <v>4876.32</v>
      </c>
      <c r="E36" s="10" t="s">
        <v>577</v>
      </c>
      <c r="F36">
        <v>0.19949974864821782</v>
      </c>
    </row>
    <row r="37" spans="2:6" x14ac:dyDescent="0.35">
      <c r="B37" s="10" t="s">
        <v>52</v>
      </c>
      <c r="C37" s="14">
        <v>29348.223000000002</v>
      </c>
    </row>
    <row r="38" spans="2:6" x14ac:dyDescent="0.35">
      <c r="B38" s="10" t="s">
        <v>68</v>
      </c>
      <c r="C38" s="14">
        <v>18791.478000000006</v>
      </c>
    </row>
    <row r="39" spans="2:6" x14ac:dyDescent="0.35">
      <c r="B39" s="10" t="s">
        <v>108</v>
      </c>
      <c r="C39" s="14">
        <v>421.82480000000004</v>
      </c>
    </row>
    <row r="40" spans="2:6" x14ac:dyDescent="0.35">
      <c r="B40" s="10" t="s">
        <v>41</v>
      </c>
      <c r="C40" s="14">
        <v>988.9680000000003</v>
      </c>
    </row>
    <row r="41" spans="2:6" x14ac:dyDescent="0.35">
      <c r="B41" s="10" t="s">
        <v>55</v>
      </c>
      <c r="C41" s="14">
        <v>4640.4120000000003</v>
      </c>
    </row>
    <row r="42" spans="2:6" x14ac:dyDescent="0.35">
      <c r="B42" s="10" t="s">
        <v>36</v>
      </c>
      <c r="C42" s="14">
        <v>26971.870500000005</v>
      </c>
    </row>
    <row r="43" spans="2:6" x14ac:dyDescent="0.35">
      <c r="B43" s="10" t="s">
        <v>48</v>
      </c>
      <c r="C43" s="14">
        <v>555.7999999999995</v>
      </c>
    </row>
    <row r="44" spans="2:6" x14ac:dyDescent="0.35">
      <c r="B44" s="10" t="s">
        <v>577</v>
      </c>
      <c r="C44" s="14">
        <v>248970.29992000002</v>
      </c>
    </row>
    <row r="55" spans="2:3" x14ac:dyDescent="0.35">
      <c r="B55" s="9" t="s">
        <v>576</v>
      </c>
      <c r="C55" t="s">
        <v>582</v>
      </c>
    </row>
    <row r="56" spans="2:3" x14ac:dyDescent="0.35">
      <c r="B56" s="10">
        <v>2012</v>
      </c>
      <c r="C56" s="16">
        <v>10.903829563810383</v>
      </c>
    </row>
    <row r="57" spans="2:3" x14ac:dyDescent="0.35">
      <c r="B57" s="10">
        <v>2013</v>
      </c>
      <c r="C57" s="16">
        <v>11.886844241158462</v>
      </c>
    </row>
    <row r="58" spans="2:3" x14ac:dyDescent="0.35">
      <c r="B58" s="10">
        <v>2014</v>
      </c>
      <c r="C58" s="16">
        <v>15.657333834815642</v>
      </c>
    </row>
    <row r="59" spans="2:3" x14ac:dyDescent="0.35">
      <c r="B59" s="10">
        <v>2015</v>
      </c>
      <c r="C59" s="16">
        <v>19.816672494727381</v>
      </c>
    </row>
    <row r="60" spans="2:3" x14ac:dyDescent="0.35">
      <c r="B60" s="10" t="s">
        <v>577</v>
      </c>
      <c r="C60" s="16">
        <v>15.505172745185073</v>
      </c>
    </row>
    <row r="85" spans="3:4" x14ac:dyDescent="0.35">
      <c r="C85" s="9" t="s">
        <v>12</v>
      </c>
      <c r="D85" t="s">
        <v>586</v>
      </c>
    </row>
    <row r="86" spans="3:4" x14ac:dyDescent="0.35">
      <c r="C86" s="10">
        <v>0</v>
      </c>
      <c r="D86" s="16">
        <v>25.812495443917062</v>
      </c>
    </row>
    <row r="87" spans="3:4" x14ac:dyDescent="0.35">
      <c r="C87" s="10">
        <v>2E-3</v>
      </c>
      <c r="D87" s="16">
        <v>21.822259834721176</v>
      </c>
    </row>
    <row r="88" spans="3:4" x14ac:dyDescent="0.35">
      <c r="C88" s="10">
        <v>7.0000000000000007E-2</v>
      </c>
      <c r="D88" s="16">
        <v>9.7061361819830889</v>
      </c>
    </row>
    <row r="89" spans="3:4" x14ac:dyDescent="0.35">
      <c r="C89" s="10">
        <v>0.1</v>
      </c>
      <c r="D89" s="16">
        <v>15.394973083975962</v>
      </c>
    </row>
    <row r="90" spans="3:4" x14ac:dyDescent="0.35">
      <c r="C90" s="10">
        <v>0.15</v>
      </c>
      <c r="D90" s="16">
        <v>11.602662118769119</v>
      </c>
    </row>
    <row r="91" spans="3:4" x14ac:dyDescent="0.35">
      <c r="C91" s="10">
        <v>0.15000000000000002</v>
      </c>
      <c r="D91" s="16">
        <v>8.1186068374386338</v>
      </c>
    </row>
    <row r="92" spans="3:4" x14ac:dyDescent="0.35">
      <c r="C92" s="10">
        <v>0.17</v>
      </c>
      <c r="D92" s="16">
        <v>14.703702042679145</v>
      </c>
    </row>
    <row r="93" spans="3:4" x14ac:dyDescent="0.35">
      <c r="C93" s="10">
        <v>0.2</v>
      </c>
      <c r="D93" s="16">
        <v>15.72609801322176</v>
      </c>
    </row>
    <row r="94" spans="3:4" x14ac:dyDescent="0.35">
      <c r="C94" s="10">
        <v>0.25</v>
      </c>
      <c r="D94" s="16">
        <v>-7.2230950930408984</v>
      </c>
    </row>
    <row r="95" spans="3:4" x14ac:dyDescent="0.35">
      <c r="C95" s="10">
        <v>0.27</v>
      </c>
      <c r="D95" s="16">
        <v>13.605594568748252</v>
      </c>
    </row>
    <row r="96" spans="3:4" x14ac:dyDescent="0.35">
      <c r="C96" s="10">
        <v>0.3</v>
      </c>
      <c r="D96" s="16">
        <v>-16.085768915596827</v>
      </c>
    </row>
    <row r="97" spans="3:4" x14ac:dyDescent="0.35">
      <c r="C97" s="10">
        <v>0.35</v>
      </c>
      <c r="D97" s="16">
        <v>-12.320066319828589</v>
      </c>
    </row>
    <row r="98" spans="3:4" x14ac:dyDescent="0.35">
      <c r="C98" s="10">
        <v>0.4</v>
      </c>
      <c r="D98" s="16">
        <v>-32.705975077863357</v>
      </c>
    </row>
    <row r="99" spans="3:4" x14ac:dyDescent="0.35">
      <c r="C99" s="10">
        <v>0.47000000000000003</v>
      </c>
      <c r="D99" s="16">
        <v>-16.736895783569068</v>
      </c>
    </row>
    <row r="100" spans="3:4" x14ac:dyDescent="0.35">
      <c r="C100" s="10">
        <v>0.5</v>
      </c>
      <c r="D100" s="16">
        <v>-40.120905606701172</v>
      </c>
    </row>
    <row r="101" spans="3:4" x14ac:dyDescent="0.35">
      <c r="C101" s="10">
        <v>0.6</v>
      </c>
      <c r="D101" s="16">
        <v>-77.642332144195663</v>
      </c>
    </row>
    <row r="102" spans="3:4" x14ac:dyDescent="0.35">
      <c r="C102" s="10">
        <v>0.65</v>
      </c>
      <c r="D102" s="16">
        <v>-71.433834170986529</v>
      </c>
    </row>
    <row r="103" spans="3:4" x14ac:dyDescent="0.35">
      <c r="C103" s="10">
        <v>0.7</v>
      </c>
      <c r="D103" s="16">
        <v>-114.14037026475883</v>
      </c>
    </row>
    <row r="104" spans="3:4" x14ac:dyDescent="0.35">
      <c r="C104" s="10">
        <v>0.8</v>
      </c>
      <c r="D104" s="16">
        <v>-155.00000000000006</v>
      </c>
    </row>
    <row r="105" spans="3:4" x14ac:dyDescent="0.35">
      <c r="C105" s="10" t="s">
        <v>577</v>
      </c>
      <c r="D105" s="16">
        <v>18.254755764288284</v>
      </c>
    </row>
    <row r="111" spans="3:4" x14ac:dyDescent="0.35">
      <c r="C111" s="9" t="s">
        <v>576</v>
      </c>
      <c r="D111" t="s">
        <v>580</v>
      </c>
    </row>
    <row r="112" spans="3:4" x14ac:dyDescent="0.35">
      <c r="C112" s="10" t="s">
        <v>94</v>
      </c>
      <c r="D112" s="14">
        <v>741.5</v>
      </c>
    </row>
    <row r="113" spans="3:4" x14ac:dyDescent="0.35">
      <c r="C113" s="10" t="s">
        <v>82</v>
      </c>
      <c r="D113" s="14">
        <v>4295.0093999999999</v>
      </c>
    </row>
    <row r="114" spans="3:4" x14ac:dyDescent="0.35">
      <c r="C114" s="10" t="s">
        <v>19</v>
      </c>
      <c r="D114" s="14">
        <v>219.75039999999996</v>
      </c>
    </row>
    <row r="115" spans="3:4" x14ac:dyDescent="0.35">
      <c r="C115" s="10" t="s">
        <v>72</v>
      </c>
      <c r="D115" s="14">
        <v>268.38</v>
      </c>
    </row>
    <row r="116" spans="3:4" x14ac:dyDescent="0.35">
      <c r="C116" s="10" t="s">
        <v>62</v>
      </c>
      <c r="D116" s="14">
        <v>1575.54</v>
      </c>
    </row>
    <row r="117" spans="3:4" x14ac:dyDescent="0.35">
      <c r="C117" s="10" t="s">
        <v>75</v>
      </c>
      <c r="D117" s="14">
        <v>653.76</v>
      </c>
    </row>
    <row r="118" spans="3:4" x14ac:dyDescent="0.35">
      <c r="C118" s="10" t="s">
        <v>89</v>
      </c>
      <c r="D118" s="14">
        <v>-433.03879999999981</v>
      </c>
    </row>
    <row r="119" spans="3:4" x14ac:dyDescent="0.35">
      <c r="C119" s="10" t="s">
        <v>79</v>
      </c>
      <c r="D119" s="14">
        <v>2277.2159999999999</v>
      </c>
    </row>
    <row r="120" spans="3:4" x14ac:dyDescent="0.35">
      <c r="C120" s="10" t="s">
        <v>27</v>
      </c>
      <c r="D120" s="14">
        <v>2007.5160000000001</v>
      </c>
    </row>
    <row r="121" spans="3:4" x14ac:dyDescent="0.35">
      <c r="C121" s="10" t="s">
        <v>58</v>
      </c>
      <c r="D121" s="14">
        <v>640.82143999999994</v>
      </c>
    </row>
    <row r="122" spans="3:4" x14ac:dyDescent="0.35">
      <c r="C122" s="10" t="s">
        <v>103</v>
      </c>
      <c r="D122" s="14">
        <v>1234.5729000000001</v>
      </c>
    </row>
    <row r="123" spans="3:4" x14ac:dyDescent="0.35">
      <c r="C123" s="10" t="s">
        <v>235</v>
      </c>
      <c r="D123" s="14">
        <v>714</v>
      </c>
    </row>
    <row r="124" spans="3:4" x14ac:dyDescent="0.35">
      <c r="C124" s="10" t="s">
        <v>52</v>
      </c>
      <c r="D124" s="14">
        <v>3555.15</v>
      </c>
    </row>
    <row r="125" spans="3:4" x14ac:dyDescent="0.35">
      <c r="C125" s="10" t="s">
        <v>68</v>
      </c>
      <c r="D125" s="14">
        <v>2310.1020000000003</v>
      </c>
    </row>
    <row r="126" spans="3:4" x14ac:dyDescent="0.35">
      <c r="C126" s="10" t="s">
        <v>108</v>
      </c>
      <c r="D126" s="14">
        <v>-51.120599999999968</v>
      </c>
    </row>
    <row r="127" spans="3:4" x14ac:dyDescent="0.35">
      <c r="C127" s="10" t="s">
        <v>41</v>
      </c>
      <c r="D127" s="14">
        <v>0</v>
      </c>
    </row>
    <row r="128" spans="3:4" x14ac:dyDescent="0.35">
      <c r="C128" s="10" t="s">
        <v>55</v>
      </c>
      <c r="D128" s="14">
        <v>-411.51599999999974</v>
      </c>
    </row>
    <row r="129" spans="3:4" x14ac:dyDescent="0.35">
      <c r="C129" s="10" t="s">
        <v>36</v>
      </c>
      <c r="D129" s="14">
        <v>2541.393</v>
      </c>
    </row>
    <row r="130" spans="3:4" x14ac:dyDescent="0.35">
      <c r="C130" s="10" t="s">
        <v>48</v>
      </c>
      <c r="D130" s="14">
        <v>50.785199999999989</v>
      </c>
    </row>
    <row r="131" spans="3:4" x14ac:dyDescent="0.35">
      <c r="C131" s="10" t="s">
        <v>577</v>
      </c>
      <c r="D131" s="14">
        <v>22189.820940000001</v>
      </c>
    </row>
    <row r="150" spans="3:4" x14ac:dyDescent="0.35">
      <c r="C150" s="9" t="s">
        <v>576</v>
      </c>
      <c r="D150" t="s">
        <v>588</v>
      </c>
    </row>
    <row r="151" spans="3:4" x14ac:dyDescent="0.35">
      <c r="C151" s="10" t="s">
        <v>39</v>
      </c>
      <c r="D151" s="17">
        <v>2.2727272727272728E-2</v>
      </c>
    </row>
    <row r="152" spans="3:4" x14ac:dyDescent="0.35">
      <c r="C152" s="10" t="s">
        <v>16</v>
      </c>
      <c r="D152" s="17">
        <v>2.0936329588014981</v>
      </c>
    </row>
    <row r="153" spans="3:4" x14ac:dyDescent="0.35">
      <c r="C153" s="10" t="s">
        <v>24</v>
      </c>
      <c r="D153" s="17">
        <v>2.8288770053475938</v>
      </c>
    </row>
    <row r="154" spans="3:4" x14ac:dyDescent="0.35">
      <c r="C154" s="10" t="s">
        <v>47</v>
      </c>
      <c r="D154" s="17">
        <v>4.8949416342412455</v>
      </c>
    </row>
    <row r="155" spans="3:4" x14ac:dyDescent="0.35">
      <c r="C155" s="10" t="s">
        <v>577</v>
      </c>
      <c r="D155" s="17">
        <v>2.9386733416770965</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4874B-5140-48E8-A51A-F630D77A5124}">
  <dimension ref="A1:O72"/>
  <sheetViews>
    <sheetView tabSelected="1" topLeftCell="A73" workbookViewId="0">
      <selection activeCell="F90" sqref="F90"/>
    </sheetView>
  </sheetViews>
  <sheetFormatPr defaultRowHeight="14.5" x14ac:dyDescent="0.35"/>
  <sheetData>
    <row r="1" spans="1:15" x14ac:dyDescent="0.35">
      <c r="A1" s="19" t="s">
        <v>589</v>
      </c>
      <c r="B1" s="18"/>
      <c r="C1" s="18"/>
      <c r="D1" s="18"/>
      <c r="E1" s="18"/>
      <c r="F1" s="18"/>
      <c r="G1" s="18"/>
      <c r="H1" s="18"/>
      <c r="I1" s="18"/>
      <c r="J1" s="18"/>
      <c r="K1" s="18"/>
      <c r="L1" s="18"/>
      <c r="M1" s="18"/>
      <c r="N1" s="18"/>
      <c r="O1" s="18"/>
    </row>
    <row r="2" spans="1:15" x14ac:dyDescent="0.35">
      <c r="A2" s="18"/>
      <c r="B2" s="18"/>
      <c r="C2" s="18"/>
      <c r="D2" s="18"/>
      <c r="E2" s="18"/>
      <c r="F2" s="18"/>
      <c r="G2" s="18"/>
      <c r="H2" s="18"/>
      <c r="I2" s="18"/>
      <c r="J2" s="18"/>
      <c r="K2" s="18"/>
      <c r="L2" s="18"/>
      <c r="M2" s="18"/>
      <c r="N2" s="18"/>
      <c r="O2" s="18"/>
    </row>
    <row r="3" spans="1:15" x14ac:dyDescent="0.35">
      <c r="A3" s="18"/>
      <c r="B3" s="18"/>
      <c r="C3" s="18"/>
      <c r="D3" s="18"/>
      <c r="E3" s="18"/>
      <c r="F3" s="18"/>
      <c r="G3" s="18"/>
      <c r="H3" s="18"/>
      <c r="I3" s="18"/>
      <c r="J3" s="18"/>
      <c r="K3" s="18"/>
      <c r="L3" s="18"/>
      <c r="M3" s="18"/>
      <c r="N3" s="18"/>
      <c r="O3" s="18"/>
    </row>
    <row r="4" spans="1:15" x14ac:dyDescent="0.35">
      <c r="A4" s="18"/>
      <c r="B4" s="18"/>
      <c r="C4" s="18"/>
      <c r="D4" s="18"/>
      <c r="E4" s="18"/>
      <c r="F4" s="18"/>
      <c r="G4" s="18"/>
      <c r="H4" s="18"/>
      <c r="I4" s="18"/>
      <c r="J4" s="18"/>
      <c r="K4" s="18"/>
      <c r="L4" s="18"/>
      <c r="M4" s="18"/>
      <c r="N4" s="18"/>
      <c r="O4" s="18"/>
    </row>
    <row r="22" spans="1:15" x14ac:dyDescent="0.35">
      <c r="A22" s="20"/>
      <c r="B22" s="20"/>
      <c r="C22" s="20"/>
      <c r="D22" s="20"/>
      <c r="E22" s="20"/>
      <c r="F22" s="20"/>
      <c r="G22" s="20"/>
      <c r="H22" s="20"/>
      <c r="I22" s="20"/>
      <c r="J22" s="20"/>
      <c r="K22" s="20"/>
      <c r="L22" s="20"/>
      <c r="M22" s="20"/>
      <c r="N22" s="20"/>
      <c r="O22" s="20"/>
    </row>
    <row r="38" spans="1:15" x14ac:dyDescent="0.35">
      <c r="A38" s="20"/>
      <c r="B38" s="20"/>
      <c r="C38" s="20"/>
      <c r="D38" s="20"/>
      <c r="E38" s="20"/>
      <c r="F38" s="20"/>
      <c r="G38" s="20"/>
      <c r="H38" s="20"/>
      <c r="I38" s="20"/>
      <c r="J38" s="20"/>
      <c r="K38" s="20"/>
      <c r="L38" s="20"/>
      <c r="M38" s="20"/>
      <c r="N38" s="20"/>
      <c r="O38" s="20"/>
    </row>
    <row r="56" spans="1:15" x14ac:dyDescent="0.35">
      <c r="A56" s="20"/>
      <c r="B56" s="20"/>
      <c r="C56" s="20"/>
      <c r="D56" s="20"/>
      <c r="E56" s="20"/>
      <c r="F56" s="20"/>
      <c r="G56" s="20"/>
      <c r="H56" s="20"/>
      <c r="I56" s="20"/>
      <c r="J56" s="20"/>
      <c r="K56" s="20"/>
      <c r="L56" s="20"/>
      <c r="M56" s="20"/>
      <c r="N56" s="20"/>
      <c r="O56" s="20"/>
    </row>
    <row r="72" spans="1:15" x14ac:dyDescent="0.35">
      <c r="A72" s="20"/>
      <c r="B72" s="20"/>
      <c r="C72" s="20"/>
      <c r="D72" s="20"/>
      <c r="E72" s="20"/>
      <c r="F72" s="20"/>
      <c r="G72" s="20"/>
      <c r="H72" s="20"/>
      <c r="I72" s="20"/>
      <c r="J72" s="20"/>
      <c r="K72" s="20"/>
      <c r="L72" s="20"/>
      <c r="M72" s="20"/>
      <c r="N72" s="20"/>
      <c r="O72" s="20"/>
    </row>
  </sheetData>
  <mergeCells count="5">
    <mergeCell ref="A1:O4"/>
    <mergeCell ref="A22:O22"/>
    <mergeCell ref="A38:O38"/>
    <mergeCell ref="A56:O56"/>
    <mergeCell ref="A72:O7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Sheet3</vt:lpstr>
      <vt:lpstr>Sheet2</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Safwan Abdal</cp:lastModifiedBy>
  <dcterms:created xsi:type="dcterms:W3CDTF">2022-11-10T22:04:44Z</dcterms:created>
  <dcterms:modified xsi:type="dcterms:W3CDTF">2025-08-10T07:06:13Z</dcterms:modified>
</cp:coreProperties>
</file>