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 lawrence College\Semester 3\Financial Analytics\Final Project\"/>
    </mc:Choice>
  </mc:AlternateContent>
  <xr:revisionPtr revIDLastSave="0" documentId="13_ncr:1_{45455AE5-CEF1-472B-AD7D-0AA6AD5FB734}" xr6:coauthVersionLast="47" xr6:coauthVersionMax="47" xr10:uidLastSave="{00000000-0000-0000-0000-000000000000}"/>
  <bookViews>
    <workbookView xWindow="-108" yWindow="-108" windowWidth="23256" windowHeight="12576" activeTab="2" xr2:uid="{8B3F7F26-7A1C-40B3-807E-C034B1EA948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F3" i="3"/>
  <c r="F4" i="3"/>
  <c r="F5" i="3"/>
  <c r="F6" i="3"/>
  <c r="F2" i="3"/>
  <c r="M3" i="1"/>
  <c r="M4" i="1"/>
  <c r="M5" i="1"/>
  <c r="M6" i="1"/>
  <c r="M2" i="1"/>
  <c r="N3" i="1"/>
  <c r="N4" i="1"/>
  <c r="N5" i="1"/>
  <c r="N6" i="1"/>
  <c r="N2" i="1"/>
  <c r="F7" i="2"/>
  <c r="E7" i="2"/>
  <c r="F2" i="2"/>
  <c r="F3" i="2"/>
  <c r="F4" i="2"/>
  <c r="F5" i="2"/>
  <c r="F6" i="2"/>
  <c r="K3" i="1"/>
  <c r="K4" i="1"/>
  <c r="K5" i="1"/>
  <c r="K6" i="1"/>
  <c r="K2" i="1"/>
</calcChain>
</file>

<file path=xl/sharedStrings.xml><?xml version="1.0" encoding="utf-8"?>
<sst xmlns="http://schemas.openxmlformats.org/spreadsheetml/2006/main" count="72" uniqueCount="32">
  <si>
    <t>Sector</t>
  </si>
  <si>
    <t>Company</t>
  </si>
  <si>
    <t>Energy Minerals</t>
  </si>
  <si>
    <t>Communication</t>
  </si>
  <si>
    <t>Industrial Services</t>
  </si>
  <si>
    <t>Utilities</t>
  </si>
  <si>
    <t>Non-Energy Minerals</t>
  </si>
  <si>
    <t>Petroleo Brasileiro S.A.- Petrobras</t>
  </si>
  <si>
    <t>P/E</t>
  </si>
  <si>
    <t>Ticker</t>
  </si>
  <si>
    <t>Energy Transfer LP</t>
  </si>
  <si>
    <t>ET</t>
  </si>
  <si>
    <t>Cheniere Energy Partners, LP</t>
  </si>
  <si>
    <t>CQP</t>
  </si>
  <si>
    <t>Vale S.A.</t>
  </si>
  <si>
    <t>VALE</t>
  </si>
  <si>
    <t>PBR-A</t>
  </si>
  <si>
    <t>Amount_to_Invest_($)</t>
  </si>
  <si>
    <t>Optimal_Weight</t>
  </si>
  <si>
    <t>EPS_dil</t>
  </si>
  <si>
    <t>Div_yeild_%</t>
  </si>
  <si>
    <t>Market_Cap_(in_US$Billions)</t>
  </si>
  <si>
    <t>Volume_(in_Millions)</t>
  </si>
  <si>
    <t>BCE, Inc.</t>
  </si>
  <si>
    <t>BCE</t>
  </si>
  <si>
    <t>Current Stock Price</t>
  </si>
  <si>
    <t>Predicted_Stock_Value_after_10_years</t>
  </si>
  <si>
    <t>%Change_Over_10_Years</t>
  </si>
  <si>
    <t>Sock_price_Change</t>
  </si>
  <si>
    <t>Stock_Price_after_10_years</t>
  </si>
  <si>
    <t>Current_Stock _Price</t>
  </si>
  <si>
    <t>%Change_in_Stock_Price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</si>
</sst>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D293-4D0C-4D53-B733-446F257D3944}">
  <dimension ref="A1:N13"/>
  <sheetViews>
    <sheetView topLeftCell="D1" workbookViewId="0">
      <selection activeCell="L1" sqref="L1:N6"/>
    </sheetView>
  </sheetViews>
  <sheetFormatPr defaultRowHeight="14.4" x14ac:dyDescent="0.3"/>
  <cols>
    <col min="1" max="1" width="18.21875" bestFit="1" customWidth="1"/>
    <col min="2" max="2" width="29.109375" bestFit="1" customWidth="1"/>
    <col min="3" max="3" width="6" bestFit="1" customWidth="1"/>
    <col min="4" max="4" width="17.21875" bestFit="1" customWidth="1"/>
    <col min="5" max="5" width="19.21875" bestFit="1" customWidth="1"/>
    <col min="6" max="6" width="25.88671875" bestFit="1" customWidth="1"/>
    <col min="7" max="7" width="6" bestFit="1" customWidth="1"/>
    <col min="8" max="8" width="11.109375" bestFit="1" customWidth="1"/>
    <col min="9" max="9" width="7.109375" bestFit="1" customWidth="1"/>
    <col min="10" max="10" width="14.77734375" bestFit="1" customWidth="1"/>
    <col min="11" max="11" width="20.33203125" bestFit="1" customWidth="1"/>
    <col min="12" max="12" width="34.5546875" bestFit="1" customWidth="1"/>
    <col min="13" max="13" width="34.5546875" customWidth="1"/>
    <col min="14" max="14" width="22.554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9</v>
      </c>
      <c r="D1" s="1" t="s">
        <v>25</v>
      </c>
      <c r="E1" s="1" t="s">
        <v>22</v>
      </c>
      <c r="F1" s="1" t="s">
        <v>21</v>
      </c>
      <c r="G1" s="1" t="s">
        <v>8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26</v>
      </c>
      <c r="M1" s="1" t="s">
        <v>28</v>
      </c>
      <c r="N1" s="1" t="s">
        <v>27</v>
      </c>
    </row>
    <row r="2" spans="1:14" x14ac:dyDescent="0.3">
      <c r="A2" t="s">
        <v>2</v>
      </c>
      <c r="B2" t="s">
        <v>7</v>
      </c>
      <c r="C2" t="s">
        <v>16</v>
      </c>
      <c r="D2">
        <v>14.01</v>
      </c>
      <c r="E2">
        <v>9.577</v>
      </c>
      <c r="F2">
        <v>94.7</v>
      </c>
      <c r="G2">
        <v>3.4</v>
      </c>
      <c r="H2">
        <v>20</v>
      </c>
      <c r="I2">
        <v>4.12</v>
      </c>
      <c r="J2">
        <v>1.8714000000000001E-2</v>
      </c>
      <c r="K2">
        <f>100000*J2</f>
        <v>1871.4</v>
      </c>
      <c r="L2">
        <v>27.82</v>
      </c>
      <c r="M2">
        <f>L2-D2</f>
        <v>13.81</v>
      </c>
      <c r="N2">
        <f>((L2-D2)/D2)*100</f>
        <v>98.572448251249114</v>
      </c>
    </row>
    <row r="3" spans="1:14" x14ac:dyDescent="0.3">
      <c r="A3" t="s">
        <v>3</v>
      </c>
      <c r="B3" t="s">
        <v>23</v>
      </c>
      <c r="C3" t="s">
        <v>24</v>
      </c>
      <c r="D3">
        <v>40.61</v>
      </c>
      <c r="E3">
        <v>1.327</v>
      </c>
      <c r="F3">
        <v>37.046999999999997</v>
      </c>
      <c r="G3">
        <v>22.65</v>
      </c>
      <c r="H3">
        <v>6.92</v>
      </c>
      <c r="I3">
        <v>1.79</v>
      </c>
      <c r="J3">
        <v>0.29997099999999999</v>
      </c>
      <c r="K3">
        <f t="shared" ref="K3:K6" si="0">100000*J3</f>
        <v>29997.1</v>
      </c>
      <c r="L3">
        <v>48.09</v>
      </c>
      <c r="M3">
        <f t="shared" ref="M3:M6" si="1">L3-D3</f>
        <v>7.480000000000004</v>
      </c>
      <c r="N3">
        <f>((L3-D3)/D3)*100</f>
        <v>18.419108593942386</v>
      </c>
    </row>
    <row r="4" spans="1:14" x14ac:dyDescent="0.3">
      <c r="A4" t="s">
        <v>4</v>
      </c>
      <c r="B4" t="s">
        <v>10</v>
      </c>
      <c r="C4" t="s">
        <v>11</v>
      </c>
      <c r="D4">
        <v>13.33</v>
      </c>
      <c r="E4">
        <v>14.134</v>
      </c>
      <c r="F4">
        <v>44.823999999999998</v>
      </c>
      <c r="G4">
        <v>12.57</v>
      </c>
      <c r="H4">
        <v>9.16</v>
      </c>
      <c r="I4">
        <v>1.06</v>
      </c>
      <c r="J4">
        <v>8.4176000000000001E-2</v>
      </c>
      <c r="K4">
        <f t="shared" si="0"/>
        <v>8417.6</v>
      </c>
      <c r="L4">
        <v>15.59</v>
      </c>
      <c r="M4">
        <f t="shared" si="1"/>
        <v>2.2599999999999998</v>
      </c>
      <c r="N4">
        <f>((L4-D4)/D4)*100</f>
        <v>16.954238559639908</v>
      </c>
    </row>
    <row r="5" spans="1:14" x14ac:dyDescent="0.3">
      <c r="A5" t="s">
        <v>5</v>
      </c>
      <c r="B5" t="s">
        <v>12</v>
      </c>
      <c r="C5" t="s">
        <v>13</v>
      </c>
      <c r="D5">
        <v>59.3</v>
      </c>
      <c r="E5">
        <v>0.187</v>
      </c>
      <c r="F5">
        <v>28.704000000000001</v>
      </c>
      <c r="G5">
        <v>5.77</v>
      </c>
      <c r="H5">
        <v>7.17</v>
      </c>
      <c r="I5">
        <v>10.29</v>
      </c>
      <c r="J5">
        <v>0.58157700000000001</v>
      </c>
      <c r="K5">
        <f t="shared" si="0"/>
        <v>58157.700000000004</v>
      </c>
      <c r="L5">
        <v>104.46</v>
      </c>
      <c r="M5">
        <f t="shared" si="1"/>
        <v>45.16</v>
      </c>
      <c r="N5">
        <f>((L5-D5)/D5)*100</f>
        <v>76.155143338954474</v>
      </c>
    </row>
    <row r="6" spans="1:14" x14ac:dyDescent="0.3">
      <c r="A6" t="s">
        <v>6</v>
      </c>
      <c r="B6" t="s">
        <v>14</v>
      </c>
      <c r="C6" t="s">
        <v>15</v>
      </c>
      <c r="D6">
        <v>14.68</v>
      </c>
      <c r="E6">
        <v>16.257999999999999</v>
      </c>
      <c r="F6">
        <v>63.587000000000003</v>
      </c>
      <c r="G6">
        <v>6.97</v>
      </c>
      <c r="H6">
        <v>7.75</v>
      </c>
      <c r="I6">
        <v>2.1</v>
      </c>
      <c r="J6">
        <v>1.5561999999999999E-2</v>
      </c>
      <c r="K6">
        <f t="shared" si="0"/>
        <v>1556.2</v>
      </c>
      <c r="L6">
        <v>31.09</v>
      </c>
      <c r="M6">
        <f t="shared" si="1"/>
        <v>16.41</v>
      </c>
      <c r="N6">
        <f>((L6-D6)/D6)*100</f>
        <v>111.78474114441417</v>
      </c>
    </row>
    <row r="13" spans="1:14" x14ac:dyDescent="0.3">
      <c r="L13" s="1"/>
      <c r="M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E8A4-2B12-42D8-8387-97E39F414A85}">
  <dimension ref="A1:G6"/>
  <sheetViews>
    <sheetView workbookViewId="0">
      <selection sqref="A1:G6"/>
    </sheetView>
  </sheetViews>
  <sheetFormatPr defaultRowHeight="14.4" x14ac:dyDescent="0.3"/>
  <cols>
    <col min="1" max="1" width="27" bestFit="1" customWidth="1"/>
    <col min="2" max="2" width="43" bestFit="1" customWidth="1"/>
    <col min="3" max="3" width="8.77734375" bestFit="1" customWidth="1"/>
    <col min="4" max="4" width="27.6640625" bestFit="1" customWidth="1"/>
    <col min="5" max="5" width="36.6640625" bestFit="1" customWidth="1"/>
    <col min="6" max="6" width="25.6640625" bestFit="1" customWidth="1"/>
    <col min="7" max="7" width="32.77734375" bestFit="1" customWidth="1"/>
  </cols>
  <sheetData>
    <row r="1" spans="1:7" ht="21" x14ac:dyDescent="0.4">
      <c r="A1" s="2" t="s">
        <v>0</v>
      </c>
      <c r="B1" s="2" t="s">
        <v>1</v>
      </c>
      <c r="C1" s="2" t="s">
        <v>9</v>
      </c>
      <c r="D1" s="2" t="s">
        <v>30</v>
      </c>
      <c r="E1" s="2" t="s">
        <v>29</v>
      </c>
      <c r="F1" s="2" t="s">
        <v>28</v>
      </c>
      <c r="G1" s="2" t="s">
        <v>31</v>
      </c>
    </row>
    <row r="2" spans="1:7" ht="21" x14ac:dyDescent="0.4">
      <c r="A2" s="3" t="s">
        <v>2</v>
      </c>
      <c r="B2" s="3" t="s">
        <v>7</v>
      </c>
      <c r="C2" s="3" t="s">
        <v>16</v>
      </c>
      <c r="D2" s="3">
        <v>14.01</v>
      </c>
      <c r="E2" s="3">
        <v>27.82</v>
      </c>
      <c r="F2" s="3">
        <f>E2-D2</f>
        <v>13.81</v>
      </c>
      <c r="G2" s="3">
        <f>((E2-D2)/D2)*100</f>
        <v>98.572448251249114</v>
      </c>
    </row>
    <row r="3" spans="1:7" ht="21" x14ac:dyDescent="0.4">
      <c r="A3" s="3" t="s">
        <v>3</v>
      </c>
      <c r="B3" s="3" t="s">
        <v>23</v>
      </c>
      <c r="C3" s="3" t="s">
        <v>24</v>
      </c>
      <c r="D3" s="3">
        <v>40.61</v>
      </c>
      <c r="E3" s="3">
        <v>48.09</v>
      </c>
      <c r="F3" s="3">
        <f>E3-D3</f>
        <v>7.480000000000004</v>
      </c>
      <c r="G3" s="3">
        <f>((E3-D3)/D3)*100</f>
        <v>18.419108593942386</v>
      </c>
    </row>
    <row r="4" spans="1:7" ht="21" x14ac:dyDescent="0.4">
      <c r="A4" s="3" t="s">
        <v>4</v>
      </c>
      <c r="B4" s="3" t="s">
        <v>10</v>
      </c>
      <c r="C4" s="3" t="s">
        <v>11</v>
      </c>
      <c r="D4" s="3">
        <v>13.33</v>
      </c>
      <c r="E4" s="3">
        <v>15.59</v>
      </c>
      <c r="F4" s="3">
        <f>E4-D4</f>
        <v>2.2599999999999998</v>
      </c>
      <c r="G4" s="3">
        <f>((E4-D4)/D4)*100</f>
        <v>16.954238559639908</v>
      </c>
    </row>
    <row r="5" spans="1:7" ht="21" x14ac:dyDescent="0.4">
      <c r="A5" s="3" t="s">
        <v>5</v>
      </c>
      <c r="B5" s="3" t="s">
        <v>12</v>
      </c>
      <c r="C5" s="3" t="s">
        <v>13</v>
      </c>
      <c r="D5" s="3">
        <v>59.3</v>
      </c>
      <c r="E5" s="3">
        <v>104.46</v>
      </c>
      <c r="F5" s="3">
        <f>E5-D5</f>
        <v>45.16</v>
      </c>
      <c r="G5" s="3">
        <f>((E5-D5)/D5)*100</f>
        <v>76.155143338954474</v>
      </c>
    </row>
    <row r="6" spans="1:7" ht="21" x14ac:dyDescent="0.4">
      <c r="A6" s="3" t="s">
        <v>6</v>
      </c>
      <c r="B6" s="3" t="s">
        <v>14</v>
      </c>
      <c r="C6" s="3" t="s">
        <v>15</v>
      </c>
      <c r="D6" s="3">
        <v>14.68</v>
      </c>
      <c r="E6" s="3">
        <v>31.09</v>
      </c>
      <c r="F6" s="3">
        <f>E6-D6</f>
        <v>16.41</v>
      </c>
      <c r="G6" s="3">
        <f>((E6-D6)/D6)*100</f>
        <v>111.78474114441417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68B1-2FED-41DE-959A-75E43885E9A3}">
  <dimension ref="A1:F7"/>
  <sheetViews>
    <sheetView tabSelected="1" workbookViewId="0">
      <selection sqref="A1:F7"/>
    </sheetView>
  </sheetViews>
  <sheetFormatPr defaultRowHeight="14.4" x14ac:dyDescent="0.3"/>
  <cols>
    <col min="1" max="1" width="33.33203125" bestFit="1" customWidth="1"/>
    <col min="2" max="2" width="53" bestFit="1" customWidth="1"/>
    <col min="3" max="3" width="10.6640625" bestFit="1" customWidth="1"/>
    <col min="4" max="4" width="20.33203125" bestFit="1" customWidth="1"/>
    <col min="5" max="5" width="27" bestFit="1" customWidth="1"/>
    <col min="6" max="6" width="36.5546875" bestFit="1" customWidth="1"/>
  </cols>
  <sheetData>
    <row r="1" spans="1:6" ht="25.8" x14ac:dyDescent="0.5">
      <c r="A1" s="4" t="s">
        <v>0</v>
      </c>
      <c r="B1" s="4" t="s">
        <v>1</v>
      </c>
      <c r="C1" s="4" t="s">
        <v>9</v>
      </c>
      <c r="D1" s="4" t="s">
        <v>20</v>
      </c>
      <c r="E1" s="4" t="s">
        <v>18</v>
      </c>
      <c r="F1" s="4" t="s">
        <v>17</v>
      </c>
    </row>
    <row r="2" spans="1:6" ht="25.8" x14ac:dyDescent="0.5">
      <c r="A2" s="5" t="s">
        <v>2</v>
      </c>
      <c r="B2" s="5" t="s">
        <v>7</v>
      </c>
      <c r="C2" s="5" t="s">
        <v>16</v>
      </c>
      <c r="D2" s="5">
        <v>20</v>
      </c>
      <c r="E2" s="5">
        <v>1.8714000000000001E-2</v>
      </c>
      <c r="F2" s="5">
        <f>100000*E2</f>
        <v>1871.4</v>
      </c>
    </row>
    <row r="3" spans="1:6" ht="25.8" x14ac:dyDescent="0.5">
      <c r="A3" s="5" t="s">
        <v>3</v>
      </c>
      <c r="B3" s="5" t="s">
        <v>23</v>
      </c>
      <c r="C3" s="5" t="s">
        <v>24</v>
      </c>
      <c r="D3" s="5">
        <v>6.92</v>
      </c>
      <c r="E3" s="5">
        <v>0.29997099999999999</v>
      </c>
      <c r="F3" s="5">
        <f t="shared" ref="F3:F6" si="0">100000*E3</f>
        <v>29997.1</v>
      </c>
    </row>
    <row r="4" spans="1:6" ht="25.8" x14ac:dyDescent="0.5">
      <c r="A4" s="5" t="s">
        <v>4</v>
      </c>
      <c r="B4" s="5" t="s">
        <v>10</v>
      </c>
      <c r="C4" s="5" t="s">
        <v>11</v>
      </c>
      <c r="D4" s="5">
        <v>9.16</v>
      </c>
      <c r="E4" s="5">
        <v>8.4176000000000001E-2</v>
      </c>
      <c r="F4" s="5">
        <f t="shared" si="0"/>
        <v>8417.6</v>
      </c>
    </row>
    <row r="5" spans="1:6" ht="25.8" x14ac:dyDescent="0.5">
      <c r="A5" s="5" t="s">
        <v>5</v>
      </c>
      <c r="B5" s="5" t="s">
        <v>12</v>
      </c>
      <c r="C5" s="5" t="s">
        <v>13</v>
      </c>
      <c r="D5" s="5">
        <v>7.17</v>
      </c>
      <c r="E5" s="5">
        <v>0.58157700000000001</v>
      </c>
      <c r="F5" s="5">
        <f t="shared" si="0"/>
        <v>58157.700000000004</v>
      </c>
    </row>
    <row r="6" spans="1:6" ht="25.8" x14ac:dyDescent="0.5">
      <c r="A6" s="5" t="s">
        <v>6</v>
      </c>
      <c r="B6" s="5" t="s">
        <v>14</v>
      </c>
      <c r="C6" s="5" t="s">
        <v>15</v>
      </c>
      <c r="D6" s="5">
        <v>7.75</v>
      </c>
      <c r="E6" s="5">
        <v>1.5561999999999999E-2</v>
      </c>
      <c r="F6" s="5">
        <f t="shared" si="0"/>
        <v>1556.2</v>
      </c>
    </row>
    <row r="7" spans="1:6" ht="25.8" x14ac:dyDescent="0.5">
      <c r="E7" s="5" t="str">
        <f>_xlfn.CONCAT("Total = ",SUM(E2:E6))</f>
        <v>Total = 1</v>
      </c>
      <c r="F7" s="5" t="str">
        <f>_xlfn.CONCAT("Total = ",SUM(F2:F6))</f>
        <v>Total = 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Sagaljyot Singh</dc:creator>
  <cp:lastModifiedBy>Sagaljyot Singh</cp:lastModifiedBy>
  <dcterms:created xsi:type="dcterms:W3CDTF">2023-12-09T15:31:39Z</dcterms:created>
  <dcterms:modified xsi:type="dcterms:W3CDTF">2023-12-10T02:05:48Z</dcterms:modified>
</cp:coreProperties>
</file>