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College work\_Doc\Extra_Certificates\Rev\F\bent\St\I\CS605\P\CS 605-20191213T204942Z-001\CS 605\Phase3\"/>
    </mc:Choice>
  </mc:AlternateContent>
  <xr:revisionPtr revIDLastSave="0" documentId="13_ncr:1_{C6B9D59D-603B-46F5-84AB-96CDAC5C673C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Phase 3 tables 1" sheetId="1" r:id="rId1"/>
    <sheet name="Phase 3 tables 2" sheetId="2" r:id="rId2"/>
    <sheet name="All Tables and Fields listed" sheetId="3" r:id="rId3"/>
    <sheet name="Data_Recon" sheetId="4" r:id="rId4"/>
    <sheet name="VENDOR ORDERS and SHIPMENTS" sheetId="5" r:id="rId5"/>
    <sheet name="VENDOR LIST" sheetId="6" r:id="rId6"/>
    <sheet name="TRAINER QUALIFICATIONS" sheetId="7" r:id="rId7"/>
    <sheet name="SOFTWARE IDs and LICENSES" sheetId="8" r:id="rId8"/>
    <sheet name="CLASSROOM CAPACITY and HARDWARE" sheetId="9" r:id="rId9"/>
    <sheet name="COURSE, TRAINER, CLIENT ENROLLM" sheetId="10" r:id="rId10"/>
    <sheet name="COURSE, HARDWARE, PREREQ, SOFTW" sheetId="11" r:id="rId11"/>
    <sheet name="CLIENT INFO, MEMBERSHIPS" sheetId="12" r:id="rId12"/>
    <sheet name="CLASS ID, ROOM, TRAINER" sheetId="13" r:id="rId13"/>
    <sheet name="BOOK, AUTHOR, VENDORS" sheetId="14" r:id="rId14"/>
    <sheet name="MEMBERSHIP TYPES" sheetId="15" r:id="rId15"/>
    <sheet name="DATE LOOKUP" sheetId="16" r:id="rId16"/>
  </sheets>
  <definedNames>
    <definedName name="_xlnm._FilterDatabase" localSheetId="2" hidden="1">'All Tables and Fields listed'!$A$1:$F$114</definedName>
    <definedName name="_xlnm._FilterDatabase" localSheetId="13" hidden="1">'BOOK, AUTHOR, VENDORS'!$A$1:$J$24</definedName>
    <definedName name="_xlnm._FilterDatabase" localSheetId="12" hidden="1">'CLASS ID, ROOM, TRAINER'!$A$1:$G$31</definedName>
    <definedName name="_xlnm._FilterDatabase" localSheetId="11" hidden="1">'CLIENT INFO, MEMBERSHIPS'!$A$1:$P$46</definedName>
    <definedName name="_xlnm._FilterDatabase" localSheetId="9" hidden="1">'COURSE, TRAINER, CLIENT ENROLLM'!$A$1:$J$48</definedName>
    <definedName name="_xlnm._FilterDatabase" localSheetId="3" hidden="1">Data_Recon!$A$3:$AD$75</definedName>
    <definedName name="_xlnm._FilterDatabase" localSheetId="6" hidden="1">'TRAINER QUALIFICATIONS'!$A$1:$E$79</definedName>
    <definedName name="_xlnm._FilterDatabase" localSheetId="4" hidden="1">'VENDOR ORDERS and SHIPMENTS'!$A$1:$L$33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20" roundtripDataSignature="AMtx7mhHVvioODLfSPnCqNSblJVDTCYqEg=="/>
    </ext>
  </extLst>
</workbook>
</file>

<file path=xl/calcChain.xml><?xml version="1.0" encoding="utf-8"?>
<calcChain xmlns="http://schemas.openxmlformats.org/spreadsheetml/2006/main">
  <c r="C1" i="16" l="1"/>
  <c r="B1" i="16"/>
  <c r="A1" i="16"/>
  <c r="E1" i="16" s="1"/>
  <c r="E36" i="5"/>
  <c r="D114" i="3"/>
  <c r="D113" i="3"/>
  <c r="D112" i="3"/>
  <c r="D111" i="3"/>
  <c r="D110" i="3"/>
  <c r="D109" i="3"/>
  <c r="D108" i="3"/>
  <c r="D107" i="3"/>
  <c r="D106" i="3"/>
  <c r="D105" i="3"/>
  <c r="D104" i="3"/>
  <c r="E103" i="3"/>
  <c r="D103" i="3"/>
  <c r="D102" i="3"/>
  <c r="E101" i="3"/>
  <c r="D101" i="3"/>
  <c r="D100" i="3"/>
  <c r="D99" i="3"/>
  <c r="D98" i="3"/>
  <c r="D97" i="3"/>
  <c r="D96" i="3"/>
  <c r="D95" i="3"/>
  <c r="E94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E65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E42" i="3"/>
  <c r="D42" i="3"/>
  <c r="E41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E18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07" i="2"/>
  <c r="F306" i="2"/>
  <c r="F305" i="2"/>
  <c r="F304" i="2"/>
  <c r="F303" i="2"/>
  <c r="F302" i="2"/>
  <c r="F301" i="2"/>
  <c r="F300" i="2"/>
  <c r="D287" i="2"/>
  <c r="D279" i="2"/>
  <c r="D277" i="2"/>
  <c r="D276" i="2"/>
  <c r="D266" i="2"/>
  <c r="D265" i="2"/>
  <c r="D264" i="2"/>
  <c r="D263" i="2"/>
  <c r="D262" i="2"/>
  <c r="D261" i="2"/>
  <c r="D260" i="2"/>
  <c r="D259" i="2"/>
  <c r="D258" i="2"/>
  <c r="E246" i="2"/>
  <c r="E245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F216" i="2"/>
  <c r="F215" i="2"/>
  <c r="F214" i="2"/>
  <c r="F21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L94" i="2"/>
  <c r="M94" i="2" s="1"/>
  <c r="L93" i="2"/>
  <c r="M93" i="2" s="1"/>
  <c r="L92" i="2"/>
  <c r="M92" i="2" s="1"/>
  <c r="L91" i="2"/>
  <c r="M91" i="2" s="1"/>
  <c r="L90" i="2"/>
  <c r="M90" i="2" s="1"/>
  <c r="L89" i="2"/>
  <c r="M89" i="2" s="1"/>
  <c r="L88" i="2"/>
  <c r="M88" i="2" s="1"/>
  <c r="L87" i="2"/>
  <c r="M87" i="2" s="1"/>
  <c r="L86" i="2"/>
  <c r="M86" i="2" s="1"/>
  <c r="L85" i="2"/>
  <c r="M85" i="2" s="1"/>
  <c r="L84" i="2"/>
  <c r="M84" i="2" s="1"/>
  <c r="L83" i="2"/>
  <c r="M83" i="2" s="1"/>
  <c r="L82" i="2"/>
  <c r="M82" i="2" s="1"/>
  <c r="L81" i="2"/>
  <c r="M81" i="2" s="1"/>
  <c r="L80" i="2"/>
  <c r="M80" i="2" s="1"/>
  <c r="L79" i="2"/>
  <c r="M79" i="2" s="1"/>
  <c r="L78" i="2"/>
  <c r="M78" i="2" s="1"/>
  <c r="L77" i="2"/>
  <c r="M77" i="2" s="1"/>
  <c r="L76" i="2"/>
  <c r="M76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L68" i="2"/>
  <c r="M68" i="2" s="1"/>
  <c r="L67" i="2"/>
  <c r="M67" i="2" s="1"/>
  <c r="L66" i="2"/>
  <c r="M66" i="2" s="1"/>
  <c r="L65" i="2"/>
  <c r="M65" i="2" s="1"/>
  <c r="L64" i="2"/>
  <c r="M64" i="2" s="1"/>
  <c r="L63" i="2"/>
  <c r="M63" i="2" s="1"/>
  <c r="L62" i="2"/>
  <c r="M62" i="2" s="1"/>
  <c r="L61" i="2"/>
  <c r="M61" i="2" s="1"/>
  <c r="L60" i="2"/>
  <c r="M60" i="2" s="1"/>
  <c r="L59" i="2"/>
  <c r="M59" i="2" s="1"/>
  <c r="L58" i="2"/>
  <c r="M58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K204" i="1"/>
  <c r="L204" i="1" s="1"/>
  <c r="K203" i="1"/>
  <c r="L203" i="1" s="1"/>
  <c r="K202" i="1"/>
  <c r="L202" i="1" s="1"/>
  <c r="K201" i="1"/>
  <c r="L201" i="1" s="1"/>
  <c r="K200" i="1"/>
  <c r="L200" i="1" s="1"/>
  <c r="K199" i="1"/>
  <c r="L199" i="1" s="1"/>
  <c r="K198" i="1"/>
  <c r="L198" i="1" s="1"/>
  <c r="K197" i="1"/>
  <c r="L197" i="1" s="1"/>
  <c r="K196" i="1"/>
  <c r="L196" i="1" s="1"/>
  <c r="K195" i="1"/>
  <c r="L195" i="1" s="1"/>
  <c r="K194" i="1"/>
  <c r="L194" i="1" s="1"/>
  <c r="K193" i="1"/>
  <c r="L193" i="1" s="1"/>
  <c r="K192" i="1"/>
  <c r="L192" i="1" s="1"/>
  <c r="K191" i="1"/>
  <c r="L191" i="1" s="1"/>
  <c r="K190" i="1"/>
  <c r="L190" i="1" s="1"/>
  <c r="K189" i="1"/>
  <c r="L189" i="1" s="1"/>
  <c r="K188" i="1"/>
  <c r="L188" i="1" s="1"/>
  <c r="K187" i="1"/>
  <c r="L187" i="1" s="1"/>
  <c r="K186" i="1"/>
  <c r="L186" i="1" s="1"/>
  <c r="K185" i="1"/>
  <c r="L185" i="1" s="1"/>
  <c r="K184" i="1"/>
  <c r="L184" i="1" s="1"/>
  <c r="K183" i="1"/>
  <c r="L183" i="1" s="1"/>
  <c r="K182" i="1"/>
  <c r="L182" i="1" s="1"/>
  <c r="K181" i="1"/>
  <c r="L181" i="1" s="1"/>
  <c r="K180" i="1"/>
  <c r="L180" i="1" s="1"/>
  <c r="K179" i="1"/>
  <c r="L179" i="1" s="1"/>
  <c r="K178" i="1"/>
  <c r="L178" i="1" s="1"/>
  <c r="K177" i="1"/>
  <c r="L177" i="1" s="1"/>
  <c r="K176" i="1"/>
  <c r="L176" i="1" s="1"/>
  <c r="K175" i="1"/>
  <c r="L175" i="1" s="1"/>
  <c r="K174" i="1"/>
  <c r="L174" i="1" s="1"/>
  <c r="K173" i="1"/>
  <c r="L173" i="1" s="1"/>
  <c r="K172" i="1"/>
  <c r="L172" i="1" s="1"/>
  <c r="K171" i="1"/>
  <c r="L171" i="1" s="1"/>
  <c r="K170" i="1"/>
  <c r="L170" i="1" s="1"/>
  <c r="K169" i="1"/>
  <c r="L169" i="1" s="1"/>
  <c r="K168" i="1"/>
  <c r="L168" i="1" s="1"/>
  <c r="K167" i="1"/>
  <c r="L167" i="1" s="1"/>
  <c r="K166" i="1"/>
  <c r="L166" i="1" s="1"/>
  <c r="K165" i="1"/>
  <c r="L165" i="1" s="1"/>
  <c r="K164" i="1"/>
  <c r="L164" i="1" s="1"/>
  <c r="K163" i="1"/>
  <c r="L163" i="1" s="1"/>
  <c r="K162" i="1"/>
  <c r="L162" i="1" s="1"/>
  <c r="K161" i="1"/>
  <c r="L161" i="1" s="1"/>
  <c r="K160" i="1"/>
  <c r="L160" i="1" s="1"/>
  <c r="K159" i="1"/>
  <c r="L159" i="1" s="1"/>
  <c r="K158" i="1"/>
  <c r="L158" i="1" s="1"/>
  <c r="K157" i="1"/>
  <c r="L157" i="1" s="1"/>
  <c r="K156" i="1"/>
  <c r="L156" i="1" s="1"/>
  <c r="K155" i="1"/>
  <c r="L155" i="1" s="1"/>
  <c r="K154" i="1"/>
  <c r="L154" i="1" s="1"/>
  <c r="K153" i="1"/>
  <c r="L153" i="1" s="1"/>
  <c r="K152" i="1"/>
  <c r="L152" i="1" s="1"/>
  <c r="K151" i="1"/>
  <c r="L151" i="1" s="1"/>
  <c r="K150" i="1"/>
  <c r="L150" i="1" s="1"/>
  <c r="K149" i="1"/>
  <c r="L149" i="1" s="1"/>
  <c r="K148" i="1"/>
  <c r="L148" i="1" s="1"/>
  <c r="K147" i="1"/>
  <c r="L147" i="1" s="1"/>
  <c r="K146" i="1"/>
  <c r="L146" i="1" s="1"/>
  <c r="K145" i="1"/>
  <c r="L145" i="1" s="1"/>
  <c r="K144" i="1"/>
  <c r="L144" i="1" s="1"/>
  <c r="K143" i="1"/>
  <c r="L143" i="1" s="1"/>
  <c r="K142" i="1"/>
  <c r="L142" i="1" s="1"/>
  <c r="K141" i="1"/>
  <c r="L141" i="1" s="1"/>
  <c r="K140" i="1"/>
  <c r="L140" i="1" s="1"/>
  <c r="K139" i="1"/>
  <c r="L139" i="1" s="1"/>
  <c r="K138" i="1"/>
  <c r="L138" i="1" s="1"/>
  <c r="K137" i="1"/>
  <c r="L137" i="1" s="1"/>
  <c r="K136" i="1"/>
  <c r="L136" i="1" s="1"/>
  <c r="K135" i="1"/>
  <c r="L135" i="1" s="1"/>
  <c r="K134" i="1"/>
  <c r="L134" i="1" s="1"/>
  <c r="K133" i="1"/>
  <c r="L133" i="1" s="1"/>
  <c r="K132" i="1"/>
  <c r="L132" i="1" s="1"/>
  <c r="K131" i="1"/>
  <c r="L131" i="1" s="1"/>
  <c r="K130" i="1"/>
  <c r="L130" i="1" s="1"/>
  <c r="K129" i="1"/>
  <c r="L129" i="1" s="1"/>
  <c r="K128" i="1"/>
  <c r="L128" i="1" s="1"/>
  <c r="K127" i="1"/>
  <c r="L127" i="1" s="1"/>
  <c r="K126" i="1"/>
  <c r="L126" i="1" s="1"/>
  <c r="K125" i="1"/>
  <c r="L125" i="1" s="1"/>
  <c r="K124" i="1"/>
  <c r="L124" i="1" s="1"/>
  <c r="K123" i="1"/>
  <c r="L123" i="1" s="1"/>
  <c r="K122" i="1"/>
  <c r="L122" i="1" s="1"/>
  <c r="K121" i="1"/>
  <c r="L121" i="1" s="1"/>
  <c r="K120" i="1"/>
  <c r="L120" i="1" s="1"/>
  <c r="K119" i="1"/>
  <c r="L119" i="1" s="1"/>
  <c r="K118" i="1"/>
  <c r="L118" i="1" s="1"/>
  <c r="K117" i="1"/>
  <c r="L117" i="1" s="1"/>
  <c r="K116" i="1"/>
  <c r="L116" i="1" s="1"/>
  <c r="K115" i="1"/>
  <c r="L115" i="1" s="1"/>
  <c r="K114" i="1"/>
  <c r="L114" i="1" s="1"/>
  <c r="K113" i="1"/>
  <c r="L113" i="1" s="1"/>
  <c r="K112" i="1"/>
  <c r="L112" i="1" s="1"/>
  <c r="K111" i="1"/>
  <c r="L111" i="1" s="1"/>
  <c r="K110" i="1"/>
  <c r="L110" i="1" s="1"/>
  <c r="K109" i="1"/>
  <c r="L109" i="1" s="1"/>
  <c r="K108" i="1"/>
  <c r="L108" i="1" s="1"/>
  <c r="K107" i="1"/>
  <c r="L107" i="1" s="1"/>
  <c r="K106" i="1"/>
  <c r="L106" i="1" s="1"/>
  <c r="K105" i="1"/>
  <c r="L105" i="1" s="1"/>
  <c r="K104" i="1"/>
  <c r="L104" i="1" s="1"/>
  <c r="K103" i="1"/>
  <c r="L103" i="1" s="1"/>
  <c r="K102" i="1"/>
  <c r="L102" i="1" s="1"/>
  <c r="K101" i="1"/>
  <c r="L101" i="1" s="1"/>
  <c r="K100" i="1"/>
  <c r="L100" i="1" s="1"/>
  <c r="K99" i="1"/>
  <c r="L99" i="1" s="1"/>
  <c r="K98" i="1"/>
  <c r="L98" i="1" s="1"/>
  <c r="K97" i="1"/>
  <c r="L97" i="1" s="1"/>
  <c r="K96" i="1"/>
  <c r="L96" i="1" s="1"/>
  <c r="K95" i="1"/>
  <c r="L95" i="1" s="1"/>
  <c r="K94" i="1"/>
  <c r="L94" i="1" s="1"/>
  <c r="K93" i="1"/>
  <c r="L93" i="1" s="1"/>
  <c r="K92" i="1"/>
  <c r="L92" i="1" s="1"/>
  <c r="K91" i="1"/>
  <c r="L91" i="1" s="1"/>
  <c r="K90" i="1"/>
  <c r="L90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</calcChain>
</file>

<file path=xl/sharedStrings.xml><?xml version="1.0" encoding="utf-8"?>
<sst xmlns="http://schemas.openxmlformats.org/spreadsheetml/2006/main" count="6244" uniqueCount="1592">
  <si>
    <t>TRAINER</t>
  </si>
  <si>
    <t>ALL updated cells are in pink</t>
  </si>
  <si>
    <t>Table</t>
  </si>
  <si>
    <t>Employee_Number</t>
  </si>
  <si>
    <t>Field Name</t>
  </si>
  <si>
    <t>Constraint</t>
  </si>
  <si>
    <t>Occurrences</t>
  </si>
  <si>
    <t>CLASS</t>
  </si>
  <si>
    <t>DECISION: WE'RE NOT ADDING THIS</t>
  </si>
  <si>
    <t>Type</t>
  </si>
  <si>
    <t>Required?</t>
  </si>
  <si>
    <t>First_Name</t>
  </si>
  <si>
    <t>PK</t>
  </si>
  <si>
    <t>Reference_Number</t>
  </si>
  <si>
    <t>Start_Date</t>
  </si>
  <si>
    <t>End_Date</t>
  </si>
  <si>
    <t>Middle_Name</t>
  </si>
  <si>
    <t xml:space="preserve">Employee_Number                </t>
  </si>
  <si>
    <t>Last_Name</t>
  </si>
  <si>
    <t xml:space="preserve">Classroom_Number                  </t>
  </si>
  <si>
    <t>Street1</t>
  </si>
  <si>
    <t>Street2</t>
  </si>
  <si>
    <t>City</t>
  </si>
  <si>
    <t>State</t>
  </si>
  <si>
    <t>Zip</t>
  </si>
  <si>
    <t>Employee_Phone_Number</t>
  </si>
  <si>
    <t>Email_Address</t>
  </si>
  <si>
    <t>Unique_Code</t>
  </si>
  <si>
    <t>Employment_Start_Date</t>
  </si>
  <si>
    <t>ADD THIS TO THE TABLE???</t>
  </si>
  <si>
    <t>VARCHAR2(9)</t>
  </si>
  <si>
    <t>NOT NULL</t>
  </si>
  <si>
    <t>None</t>
  </si>
  <si>
    <t>USE FOR LOOKUP TO EMP NUMBER</t>
  </si>
  <si>
    <t>VARCHAR2(25)</t>
  </si>
  <si>
    <t>Employment_End_Date</t>
  </si>
  <si>
    <t>199111011</t>
  </si>
  <si>
    <t>VARCHAR2(30)</t>
  </si>
  <si>
    <t>USE TO LOOKUP COURSE UNIQUE CODE</t>
  </si>
  <si>
    <t>Class_ID</t>
  </si>
  <si>
    <t>Bill</t>
  </si>
  <si>
    <t>VARCHAR2(20)</t>
  </si>
  <si>
    <t>Henry</t>
  </si>
  <si>
    <t>VARCHAR2(2)</t>
  </si>
  <si>
    <t>LOOKUP FROM LNAME</t>
  </si>
  <si>
    <t>Room_No</t>
  </si>
  <si>
    <t>Williams</t>
  </si>
  <si>
    <t>LOOKUP FROM COURSE_NAME</t>
  </si>
  <si>
    <t>1288 Stearns Hill Rd</t>
  </si>
  <si>
    <t>Start_Time</t>
  </si>
  <si>
    <t>APT1</t>
  </si>
  <si>
    <t>Lname</t>
  </si>
  <si>
    <t>Waltham</t>
  </si>
  <si>
    <t>Course_Name</t>
  </si>
  <si>
    <t>MA</t>
  </si>
  <si>
    <t>02451</t>
  </si>
  <si>
    <t>10017</t>
  </si>
  <si>
    <t>VARCHAR2(12)</t>
  </si>
  <si>
    <t>857-272-7266</t>
  </si>
  <si>
    <t>BW12@gmail.com</t>
  </si>
  <si>
    <t>1-OCT-1985</t>
  </si>
  <si>
    <t>VARCHAR2(50)</t>
  </si>
  <si>
    <t>04-APR-2018</t>
  </si>
  <si>
    <t>05-APR-2018</t>
  </si>
  <si>
    <t>2a</t>
  </si>
  <si>
    <t>DATE</t>
  </si>
  <si>
    <t>ADV-APPLE-WORD</t>
  </si>
  <si>
    <t>CLASSROOM</t>
  </si>
  <si>
    <t>Classroom_Number</t>
  </si>
  <si>
    <t>VARCHAR2(3)</t>
  </si>
  <si>
    <t>Advanced Apple Word</t>
  </si>
  <si>
    <t>Classroom_Capacity</t>
  </si>
  <si>
    <t>NUMBER</t>
  </si>
  <si>
    <t>Hardware_ID</t>
  </si>
  <si>
    <t>FK</t>
  </si>
  <si>
    <t>SOFTWARE</t>
  </si>
  <si>
    <t>Software_ID</t>
  </si>
  <si>
    <t>Software_Name</t>
  </si>
  <si>
    <t>10011</t>
  </si>
  <si>
    <t>199712151</t>
  </si>
  <si>
    <t>02-APR-2018</t>
  </si>
  <si>
    <t>Brian</t>
  </si>
  <si>
    <t>Software_Publisher</t>
  </si>
  <si>
    <t>Matthew</t>
  </si>
  <si>
    <t>Adams</t>
  </si>
  <si>
    <t>1a</t>
  </si>
  <si>
    <t>1230 Stearns Hill Rd</t>
  </si>
  <si>
    <t>ADV-INTERNET</t>
  </si>
  <si>
    <t>APT2</t>
  </si>
  <si>
    <t>857-272-7267</t>
  </si>
  <si>
    <t>Advanced Internet</t>
  </si>
  <si>
    <t>BA12@gmail.com</t>
  </si>
  <si>
    <t>14-MAR-2014</t>
  </si>
  <si>
    <t>Number_of_Licenses</t>
  </si>
  <si>
    <t>199905101</t>
  </si>
  <si>
    <t>Jack</t>
  </si>
  <si>
    <t>CLIENT</t>
  </si>
  <si>
    <t>Scott</t>
  </si>
  <si>
    <t>Wagner</t>
  </si>
  <si>
    <t>Client_Number</t>
  </si>
  <si>
    <t>1422 Stearns Hill Rd</t>
  </si>
  <si>
    <t>APT3c</t>
  </si>
  <si>
    <t>857-272-7268</t>
  </si>
  <si>
    <t>10030</t>
  </si>
  <si>
    <t>JW12@gmail.com</t>
  </si>
  <si>
    <t>VARCHAR2(6)</t>
  </si>
  <si>
    <t>21-APR-2016</t>
  </si>
  <si>
    <t>22-APR-2018</t>
  </si>
  <si>
    <t>24-APR-2018</t>
  </si>
  <si>
    <t>ADV-JAVA</t>
  </si>
  <si>
    <t>199905102</t>
  </si>
  <si>
    <t>Jill</t>
  </si>
  <si>
    <t>Advanced Java</t>
  </si>
  <si>
    <t>Marie</t>
  </si>
  <si>
    <t>Pensing</t>
  </si>
  <si>
    <t>1430 Stearns Hill Rd</t>
  </si>
  <si>
    <t>APT5</t>
  </si>
  <si>
    <t>857-272-7269</t>
  </si>
  <si>
    <t>JP12@gmail.com</t>
  </si>
  <si>
    <t>10014</t>
  </si>
  <si>
    <t>11-NOV-2016</t>
  </si>
  <si>
    <t>200111051</t>
  </si>
  <si>
    <t>ADV-MS-ACCESS</t>
  </si>
  <si>
    <t>200001141</t>
  </si>
  <si>
    <t>Locum</t>
  </si>
  <si>
    <t>Chuck</t>
  </si>
  <si>
    <t>Advanced MS Access</t>
  </si>
  <si>
    <t>David</t>
  </si>
  <si>
    <t>Black</t>
  </si>
  <si>
    <t>7628 Stearns Hill Rd</t>
  </si>
  <si>
    <t>APT6</t>
  </si>
  <si>
    <t>857-272-7270</t>
  </si>
  <si>
    <t>10009</t>
  </si>
  <si>
    <t>CB12@gmail.com</t>
  </si>
  <si>
    <t>16-NOV-2016</t>
  </si>
  <si>
    <t>11-APR-2018</t>
  </si>
  <si>
    <t>12-APR-2018</t>
  </si>
  <si>
    <t>ADV-MS-EXCEL</t>
  </si>
  <si>
    <t>200006121</t>
  </si>
  <si>
    <t>Advanced MS Excel</t>
  </si>
  <si>
    <t>Tim</t>
  </si>
  <si>
    <t>Jackson</t>
  </si>
  <si>
    <t>Heberle</t>
  </si>
  <si>
    <t>4412 Stearns Hill Rd</t>
  </si>
  <si>
    <t>APT9</t>
  </si>
  <si>
    <t>857-272-7271</t>
  </si>
  <si>
    <t>10006</t>
  </si>
  <si>
    <t>TH12@gmail.com</t>
  </si>
  <si>
    <t>23-FEB-2017</t>
  </si>
  <si>
    <t>15-APR-2018</t>
  </si>
  <si>
    <t>16-APR-2018</t>
  </si>
  <si>
    <t>ADV-MS-PPT</t>
  </si>
  <si>
    <t>200009291</t>
  </si>
  <si>
    <t>Bob</t>
  </si>
  <si>
    <t>William</t>
  </si>
  <si>
    <t>Advanced MS Power Point</t>
  </si>
  <si>
    <t>Bertig</t>
  </si>
  <si>
    <t>4413 Stearns Hill Rd</t>
  </si>
  <si>
    <t>Phone_Number</t>
  </si>
  <si>
    <t>857-272-7272</t>
  </si>
  <si>
    <t>BB12@gmail.com</t>
  </si>
  <si>
    <t>26-MAR-2017</t>
  </si>
  <si>
    <t>04-NOV-2019</t>
  </si>
  <si>
    <t>Initial_Date</t>
  </si>
  <si>
    <t>MEMBERSHIP_PURCHASE</t>
  </si>
  <si>
    <t>10003</t>
  </si>
  <si>
    <t>PK/FK</t>
  </si>
  <si>
    <t>08-APR-2018</t>
  </si>
  <si>
    <t>09-APR-2018</t>
  </si>
  <si>
    <t>ADV-MS-WORD</t>
  </si>
  <si>
    <t>Advanced MS Word</t>
  </si>
  <si>
    <t>Membership_Code</t>
  </si>
  <si>
    <t>VARCHAR2(1)</t>
  </si>
  <si>
    <t>10023</t>
  </si>
  <si>
    <t>Membership_Payment</t>
  </si>
  <si>
    <t>26-APR-2018</t>
  </si>
  <si>
    <t>DECIMAL(6,2)</t>
  </si>
  <si>
    <t>ADV-NOVELL-NETWORK</t>
  </si>
  <si>
    <t>Date_of_Assignment</t>
  </si>
  <si>
    <t>Advanced Novell Networking</t>
  </si>
  <si>
    <t>200111011</t>
  </si>
  <si>
    <t>AUTHOR</t>
  </si>
  <si>
    <t>Debbie</t>
  </si>
  <si>
    <t>Author_ID</t>
  </si>
  <si>
    <t>Louise</t>
  </si>
  <si>
    <t>10020</t>
  </si>
  <si>
    <t>Beverly</t>
  </si>
  <si>
    <t>1292 Stearns Hill Rd</t>
  </si>
  <si>
    <t>857-272-7273</t>
  </si>
  <si>
    <t>ADV-PHOTOSHOP-MAC</t>
  </si>
  <si>
    <t>DB12@gmail.com</t>
  </si>
  <si>
    <t>11-MAY-2018</t>
  </si>
  <si>
    <t>Advanced Photoshop using Mac</t>
  </si>
  <si>
    <t>10016</t>
  </si>
  <si>
    <t>03-APR-2018</t>
  </si>
  <si>
    <t>INTMED-APPLE-WORD</t>
  </si>
  <si>
    <t>Intermediate Apple Word</t>
  </si>
  <si>
    <t>AUTHOR_BOOK_LISTING</t>
  </si>
  <si>
    <t>10029</t>
  </si>
  <si>
    <t>INTMED-JAVA</t>
  </si>
  <si>
    <t>Intermediate Java</t>
  </si>
  <si>
    <t>Tammy</t>
  </si>
  <si>
    <t>Megan</t>
  </si>
  <si>
    <t>Course_Book_ISBN</t>
  </si>
  <si>
    <t>1298 Stearns Hill Rd</t>
  </si>
  <si>
    <t>APT1c</t>
  </si>
  <si>
    <t>10013</t>
  </si>
  <si>
    <t>857-272-7274</t>
  </si>
  <si>
    <t>TL12@gmail.com</t>
  </si>
  <si>
    <t>12-JUN-2019</t>
  </si>
  <si>
    <t>INTMED-MS-ACCESS</t>
  </si>
  <si>
    <t>Intermediate MS Access</t>
  </si>
  <si>
    <t>MEMBERSHIP</t>
  </si>
  <si>
    <t>200112041</t>
  </si>
  <si>
    <t>Joan</t>
  </si>
  <si>
    <t>Elizabeth</t>
  </si>
  <si>
    <t>Wendel</t>
  </si>
  <si>
    <t>1293 Stearns Hill Rd</t>
  </si>
  <si>
    <t>10008</t>
  </si>
  <si>
    <t>APT1b</t>
  </si>
  <si>
    <t>10-APR-2018</t>
  </si>
  <si>
    <t>857-272-7275</t>
  </si>
  <si>
    <t>Membership_Type</t>
  </si>
  <si>
    <t>1-NOV-2019</t>
  </si>
  <si>
    <t>INTMED-MS-EXCEL</t>
  </si>
  <si>
    <t>Intermediate MS Excel</t>
  </si>
  <si>
    <t>Membership_Duration</t>
  </si>
  <si>
    <t>200112155</t>
  </si>
  <si>
    <t>Cleo</t>
  </si>
  <si>
    <t>Ann</t>
  </si>
  <si>
    <t>Patra</t>
  </si>
  <si>
    <t>1210 Stearns Hill Rd</t>
  </si>
  <si>
    <t>10005</t>
  </si>
  <si>
    <t>Membership_Price</t>
  </si>
  <si>
    <t>857-272-7276</t>
  </si>
  <si>
    <t>CP12@gmail.com</t>
  </si>
  <si>
    <t>05-NOV-2019</t>
  </si>
  <si>
    <t>INTMED-MS-PPT</t>
  </si>
  <si>
    <t>Intermediate MS Power Point</t>
  </si>
  <si>
    <t>Discount</t>
  </si>
  <si>
    <t>10002</t>
  </si>
  <si>
    <t xml:space="preserve">Hardware_ID            </t>
  </si>
  <si>
    <t>DECIMAL(5,2)</t>
  </si>
  <si>
    <t>room</t>
  </si>
  <si>
    <t>size</t>
  </si>
  <si>
    <t>VENDOR</t>
  </si>
  <si>
    <t>computer type</t>
  </si>
  <si>
    <t>Vendor_Name</t>
  </si>
  <si>
    <t>INTMED-MS-WORD</t>
  </si>
  <si>
    <t>PK (replace with ID)</t>
  </si>
  <si>
    <t>Intermediate MS Word</t>
  </si>
  <si>
    <t>10022</t>
  </si>
  <si>
    <t>MAC</t>
  </si>
  <si>
    <t>17-APR-2018</t>
  </si>
  <si>
    <t>INTMED-NOVELL-NETWORK</t>
  </si>
  <si>
    <t>Intermediate Novell Networking</t>
  </si>
  <si>
    <t>10019</t>
  </si>
  <si>
    <t>INTMED-PHOTOSHOP-MAC</t>
  </si>
  <si>
    <t>1b</t>
  </si>
  <si>
    <t>Intermediate Photoshop using Mac</t>
  </si>
  <si>
    <t>PC</t>
  </si>
  <si>
    <t>10015</t>
  </si>
  <si>
    <t>2b</t>
  </si>
  <si>
    <t>29-APR-2018</t>
  </si>
  <si>
    <t>INTRO-APPLE-WORD</t>
  </si>
  <si>
    <t>Intro to Apple Word</t>
  </si>
  <si>
    <t>VENDOR_ID</t>
  </si>
  <si>
    <t>10024</t>
  </si>
  <si>
    <t>PK (replace Name)</t>
  </si>
  <si>
    <t>INTRO-COMPUTING</t>
  </si>
  <si>
    <t>Intro to Computing</t>
  </si>
  <si>
    <t>HARDWARE</t>
  </si>
  <si>
    <t>10025</t>
  </si>
  <si>
    <t>01-APR-2018</t>
  </si>
  <si>
    <t>INTRO-GRAPHICS</t>
  </si>
  <si>
    <t>Intro to Graphics</t>
  </si>
  <si>
    <t>Hardware_Name</t>
  </si>
  <si>
    <t>10028</t>
  </si>
  <si>
    <t>software name</t>
  </si>
  <si>
    <t>Hardware_Description</t>
  </si>
  <si>
    <t>publihser</t>
  </si>
  <si>
    <t>licenses</t>
  </si>
  <si>
    <t>ADPHOT50</t>
  </si>
  <si>
    <t>INTRO-JAVA</t>
  </si>
  <si>
    <t>Adobe PhotoShop</t>
  </si>
  <si>
    <t>Adobe</t>
  </si>
  <si>
    <t>Operating_System</t>
  </si>
  <si>
    <t>Intro to Java</t>
  </si>
  <si>
    <t>HARDWARE_SOFTWARE</t>
  </si>
  <si>
    <t>10026</t>
  </si>
  <si>
    <t>INTRO-MAC</t>
  </si>
  <si>
    <t>Intro to MacIntosh</t>
  </si>
  <si>
    <t>APWORD01</t>
  </si>
  <si>
    <t>Apache Word War</t>
  </si>
  <si>
    <t>Apache</t>
  </si>
  <si>
    <t>VARCHAR2(8)</t>
  </si>
  <si>
    <t>10012</t>
  </si>
  <si>
    <t>ORDER</t>
  </si>
  <si>
    <t>Order_Number</t>
  </si>
  <si>
    <t>INTRO-MS-ACCESS</t>
  </si>
  <si>
    <t>MSACCS00</t>
  </si>
  <si>
    <t>Microsoft Access 07</t>
  </si>
  <si>
    <t>Microsoft</t>
  </si>
  <si>
    <t>Intro to MS Access</t>
  </si>
  <si>
    <t>VARCHAR2(10)</t>
  </si>
  <si>
    <t>Order_Date</t>
  </si>
  <si>
    <t>MSEXCL00</t>
  </si>
  <si>
    <t>Microsoft Excel 03</t>
  </si>
  <si>
    <t>10007</t>
  </si>
  <si>
    <t>MSEXPL00</t>
  </si>
  <si>
    <t>Order_Status</t>
  </si>
  <si>
    <t>Microsoft Excel 07</t>
  </si>
  <si>
    <t>INTRO-MS-EXCEL</t>
  </si>
  <si>
    <t>Intro to MS Excel</t>
  </si>
  <si>
    <t>MSPAINT7</t>
  </si>
  <si>
    <t>Microsoft Paint</t>
  </si>
  <si>
    <t>FK (replace with ID)</t>
  </si>
  <si>
    <t>10004</t>
  </si>
  <si>
    <t>MSPWRP00</t>
  </si>
  <si>
    <t>Microsoft PowerPOint 07</t>
  </si>
  <si>
    <t>ORDER_LINE</t>
  </si>
  <si>
    <t>INTRO-MS-PPT</t>
  </si>
  <si>
    <t>MSWIND00</t>
  </si>
  <si>
    <t>Intro to MS Power Point</t>
  </si>
  <si>
    <t>Microsoft Windows</t>
  </si>
  <si>
    <t>VARCHAR2(17)</t>
  </si>
  <si>
    <t>MSWORD00</t>
  </si>
  <si>
    <t>Microsoft Word 07</t>
  </si>
  <si>
    <t>10001</t>
  </si>
  <si>
    <t>INTRO-MS-WORD</t>
  </si>
  <si>
    <t>NVNETW60</t>
  </si>
  <si>
    <t>Quantity_Ordered</t>
  </si>
  <si>
    <t>Novell Netware 6.0</t>
  </si>
  <si>
    <t>Intro to MS Word</t>
  </si>
  <si>
    <t>novell</t>
  </si>
  <si>
    <t>Price_Charged</t>
  </si>
  <si>
    <t>SUNJAVA4</t>
  </si>
  <si>
    <t>Sun Java 5.0</t>
  </si>
  <si>
    <t>10021</t>
  </si>
  <si>
    <t>Sun</t>
  </si>
  <si>
    <t>SHIPMENT_LINE</t>
  </si>
  <si>
    <t>INTRO-NOVELL-NETWORK</t>
  </si>
  <si>
    <t>SNPFIR03</t>
  </si>
  <si>
    <t>Snap Fire Photo</t>
  </si>
  <si>
    <t>Snap Fire</t>
  </si>
  <si>
    <t>Intro to Novell Networking</t>
  </si>
  <si>
    <t>Shipment_ID</t>
  </si>
  <si>
    <t>APMACOS7</t>
  </si>
  <si>
    <t>10018</t>
  </si>
  <si>
    <t>INTRO-PHOTOSHOP-MAC</t>
  </si>
  <si>
    <t>Quantity_Received</t>
  </si>
  <si>
    <t>Microsoft Access</t>
  </si>
  <si>
    <t>Intro to Photoshop using Mac</t>
  </si>
  <si>
    <t>SHIPMENT</t>
  </si>
  <si>
    <t>CPUNOW50</t>
  </si>
  <si>
    <t>Adobe InDesign</t>
  </si>
  <si>
    <t>10010</t>
  </si>
  <si>
    <t>INTRO-INTERNET</t>
  </si>
  <si>
    <t>SHIPMENT_DATE</t>
  </si>
  <si>
    <t>Intro to the Internet</t>
  </si>
  <si>
    <t>THIS IS MOVING TO SHIPMENT</t>
  </si>
  <si>
    <t>10027</t>
  </si>
  <si>
    <t>INTRO-WINDOWS</t>
  </si>
  <si>
    <t>client ID</t>
  </si>
  <si>
    <t>Intro to Windows</t>
  </si>
  <si>
    <t>first name</t>
  </si>
  <si>
    <t>GENERATE DUMMY DATA</t>
  </si>
  <si>
    <t>last name</t>
  </si>
  <si>
    <t>street1</t>
  </si>
  <si>
    <t>street2</t>
  </si>
  <si>
    <t xml:space="preserve">city </t>
  </si>
  <si>
    <t>st</t>
  </si>
  <si>
    <t>zip</t>
  </si>
  <si>
    <t>phone</t>
  </si>
  <si>
    <t>10031</t>
  </si>
  <si>
    <t>date joined</t>
  </si>
  <si>
    <t>04-MAY-2018</t>
  </si>
  <si>
    <t>100001</t>
  </si>
  <si>
    <t>05-MAY-2018</t>
  </si>
  <si>
    <t>Eric</t>
  </si>
  <si>
    <t>Myles</t>
  </si>
  <si>
    <t>Jacobs</t>
  </si>
  <si>
    <t>44 Forest Street</t>
  </si>
  <si>
    <t>apt 36</t>
  </si>
  <si>
    <t>ma</t>
  </si>
  <si>
    <t>10032</t>
  </si>
  <si>
    <t>02345</t>
  </si>
  <si>
    <t>(781)891-2934</t>
  </si>
  <si>
    <t>15-MAY-2018</t>
  </si>
  <si>
    <t>12-MAY-2018</t>
  </si>
  <si>
    <t>10033</t>
  </si>
  <si>
    <t>16-MAY-2018</t>
  </si>
  <si>
    <t>10034</t>
  </si>
  <si>
    <t>10-MAY-2018</t>
  </si>
  <si>
    <t>100002</t>
  </si>
  <si>
    <t>Kevin</t>
  </si>
  <si>
    <t>Lange</t>
  </si>
  <si>
    <t>175 Brooks Street</t>
  </si>
  <si>
    <t>Wellesley</t>
  </si>
  <si>
    <t>02349</t>
  </si>
  <si>
    <t>COURSE_BOOK</t>
  </si>
  <si>
    <t>(781)566-9812</t>
  </si>
  <si>
    <t>20-MAY-2015</t>
  </si>
  <si>
    <t>100003</t>
  </si>
  <si>
    <t>Lisa</t>
  </si>
  <si>
    <t>Diana</t>
  </si>
  <si>
    <t>Book_Title</t>
  </si>
  <si>
    <t>East</t>
  </si>
  <si>
    <t>10035</t>
  </si>
  <si>
    <t>56 Oak Street</t>
  </si>
  <si>
    <t>03-MAY-2018</t>
  </si>
  <si>
    <t>Apt 33</t>
  </si>
  <si>
    <t>Arlington</t>
  </si>
  <si>
    <t>89811</t>
  </si>
  <si>
    <t>(781)897-0987</t>
  </si>
  <si>
    <t>10-OCT-2015</t>
  </si>
  <si>
    <t>Publisher</t>
  </si>
  <si>
    <t>100004</t>
  </si>
  <si>
    <t>Thomas</t>
  </si>
  <si>
    <t>Keith</t>
  </si>
  <si>
    <t>Meere</t>
  </si>
  <si>
    <t>List_Price</t>
  </si>
  <si>
    <t>p.o. Box 987</t>
  </si>
  <si>
    <t>little rock</t>
  </si>
  <si>
    <t>10036</t>
  </si>
  <si>
    <t>ak</t>
  </si>
  <si>
    <t>87612</t>
  </si>
  <si>
    <t>17-MAY-2018</t>
  </si>
  <si>
    <t>15-DEC-2016</t>
  </si>
  <si>
    <t>COURSE_PREREQUISITES</t>
  </si>
  <si>
    <t>100005</t>
  </si>
  <si>
    <t>Kelley</t>
  </si>
  <si>
    <t>Barber</t>
  </si>
  <si>
    <t>89 Grove St</t>
  </si>
  <si>
    <t>Prerequisite_Course_Code</t>
  </si>
  <si>
    <t>10037</t>
  </si>
  <si>
    <t>77812</t>
  </si>
  <si>
    <t>(617)987-1244</t>
  </si>
  <si>
    <t>06-MAR-2012</t>
  </si>
  <si>
    <t>COURSE_SOFTWARE</t>
  </si>
  <si>
    <t>100006</t>
  </si>
  <si>
    <t>Hilbert</t>
  </si>
  <si>
    <t>Ethan</t>
  </si>
  <si>
    <t>Roberts</t>
  </si>
  <si>
    <t>25 Washington St</t>
  </si>
  <si>
    <t>10038</t>
  </si>
  <si>
    <t>02391</t>
  </si>
  <si>
    <t>01-MAY-2018</t>
  </si>
  <si>
    <t>(781)987-2244</t>
  </si>
  <si>
    <t>19-MAY-2010</t>
  </si>
  <si>
    <t>100007</t>
  </si>
  <si>
    <t>Homer</t>
  </si>
  <si>
    <t>Lincoln</t>
  </si>
  <si>
    <t>Simpson</t>
  </si>
  <si>
    <t>55 Jake Street</t>
  </si>
  <si>
    <t>QUALIFICATION</t>
  </si>
  <si>
    <t>Floor 8</t>
  </si>
  <si>
    <t>Qualification_ID</t>
  </si>
  <si>
    <t>Weston</t>
  </si>
  <si>
    <t>09765</t>
  </si>
  <si>
    <t>10039</t>
  </si>
  <si>
    <t>04-MAR-2010</t>
  </si>
  <si>
    <t>VARCHAR2(7)</t>
  </si>
  <si>
    <t>100008</t>
  </si>
  <si>
    <t>Leonard</t>
  </si>
  <si>
    <t>Palmer</t>
  </si>
  <si>
    <t>22 Paper Street</t>
  </si>
  <si>
    <t>wayland</t>
  </si>
  <si>
    <t>15-MAY-2013</t>
  </si>
  <si>
    <t>Date_of_Qualification</t>
  </si>
  <si>
    <t>100009</t>
  </si>
  <si>
    <t>Carl</t>
  </si>
  <si>
    <t>Daniel</t>
  </si>
  <si>
    <t>Grant</t>
  </si>
  <si>
    <t>65 Espresso Ave</t>
  </si>
  <si>
    <t>781-987-0987</t>
  </si>
  <si>
    <t>16-JUN-2018</t>
  </si>
  <si>
    <t>VARCHAR2(5)</t>
  </si>
  <si>
    <t>100010</t>
  </si>
  <si>
    <t>Laurie</t>
  </si>
  <si>
    <t>Driver</t>
  </si>
  <si>
    <t>21098 Cameron St</t>
  </si>
  <si>
    <t>lexington</t>
  </si>
  <si>
    <t>21-NOV-2012</t>
  </si>
  <si>
    <t>COURSE</t>
  </si>
  <si>
    <t>100011</t>
  </si>
  <si>
    <t>Sheila</t>
  </si>
  <si>
    <t>Course_Length</t>
  </si>
  <si>
    <t>Jane</t>
  </si>
  <si>
    <t>Course_Fee</t>
  </si>
  <si>
    <t>Arrington</t>
  </si>
  <si>
    <t>16 Weston Road</t>
  </si>
  <si>
    <t>Course_Level</t>
  </si>
  <si>
    <t>Brookline</t>
  </si>
  <si>
    <t xml:space="preserve">Course_Book_ISBN                  </t>
  </si>
  <si>
    <t xml:space="preserve">Hardware_ID             </t>
  </si>
  <si>
    <t>09876</t>
  </si>
  <si>
    <t>(781)998-0987</t>
  </si>
  <si>
    <t>09-OCT-2007</t>
  </si>
  <si>
    <t>USE FOR LOOKUP</t>
  </si>
  <si>
    <t>100013</t>
  </si>
  <si>
    <t>James</t>
  </si>
  <si>
    <t>GENERATE DUMMY DATA based on COURSE NAME</t>
  </si>
  <si>
    <t>Robert</t>
  </si>
  <si>
    <t>Eady</t>
  </si>
  <si>
    <t>length (days)</t>
  </si>
  <si>
    <t>890 Paine Webber</t>
  </si>
  <si>
    <t>Cost</t>
  </si>
  <si>
    <t>floor 56</t>
  </si>
  <si>
    <t>Boston</t>
  </si>
  <si>
    <t>Ma</t>
  </si>
  <si>
    <t>22101</t>
  </si>
  <si>
    <t>LOOKUP BASED ON COURSE BOOK</t>
  </si>
  <si>
    <t>(781) 889-9178 x56</t>
  </si>
  <si>
    <t>08-AUG-2012</t>
  </si>
  <si>
    <t>LOOKUP BASED ON HARDWARE NAME</t>
  </si>
  <si>
    <t>Hardware_Req</t>
  </si>
  <si>
    <t>book for course</t>
  </si>
  <si>
    <t>100014</t>
  </si>
  <si>
    <t>Dale</t>
  </si>
  <si>
    <t>Jefferson</t>
  </si>
  <si>
    <t>Meredith</t>
  </si>
  <si>
    <t>876 West 35th street</t>
  </si>
  <si>
    <t>START_TIME</t>
  </si>
  <si>
    <t>apt 55</t>
  </si>
  <si>
    <t>NY</t>
  </si>
  <si>
    <t>33421</t>
  </si>
  <si>
    <t>(914) 879-0099 X23</t>
  </si>
  <si>
    <t>06-OCT-2012</t>
  </si>
  <si>
    <t>100015</t>
  </si>
  <si>
    <t>Nancy</t>
  </si>
  <si>
    <t>Anne</t>
  </si>
  <si>
    <t>Advanced</t>
  </si>
  <si>
    <t>Zywiczka</t>
  </si>
  <si>
    <t>McIntosh Only</t>
  </si>
  <si>
    <t>100016</t>
  </si>
  <si>
    <t>Charles</t>
  </si>
  <si>
    <t>Damon</t>
  </si>
  <si>
    <t>Wilson</t>
  </si>
  <si>
    <t>65 Jones Ave</t>
  </si>
  <si>
    <t>02452</t>
  </si>
  <si>
    <t>(617) 987-0192</t>
  </si>
  <si>
    <t>12-MAY-2013</t>
  </si>
  <si>
    <t>100017</t>
  </si>
  <si>
    <t>Trent</t>
  </si>
  <si>
    <t>Michael</t>
  </si>
  <si>
    <t>Reznor</t>
  </si>
  <si>
    <t>789 North Street</t>
  </si>
  <si>
    <t>12-DEC-2016</t>
  </si>
  <si>
    <t>100042</t>
  </si>
  <si>
    <t>ENROLLMENT_REQUEST</t>
  </si>
  <si>
    <t>Kim</t>
  </si>
  <si>
    <t>Enrollment_ID</t>
  </si>
  <si>
    <t>Patricia</t>
  </si>
  <si>
    <t>Brahier</t>
  </si>
  <si>
    <t>420 Great  Woods pkwy</t>
  </si>
  <si>
    <t>apt 543</t>
  </si>
  <si>
    <t>Woods hole</t>
  </si>
  <si>
    <t xml:space="preserve">IBM compatible </t>
  </si>
  <si>
    <t>(781) 987-0987</t>
  </si>
  <si>
    <t>06-MAY-2012</t>
  </si>
  <si>
    <t>Request_Date_Time</t>
  </si>
  <si>
    <t>TIMESTAMP</t>
  </si>
  <si>
    <t>Status</t>
  </si>
  <si>
    <t>100019</t>
  </si>
  <si>
    <t>Christian</t>
  </si>
  <si>
    <t>Hite</t>
  </si>
  <si>
    <t>9123 Hight street</t>
  </si>
  <si>
    <t>(508) 912-6523</t>
  </si>
  <si>
    <t>Payment</t>
  </si>
  <si>
    <t>05-OCT-2012</t>
  </si>
  <si>
    <t>100020</t>
  </si>
  <si>
    <t>978-9-41-082618-1</t>
  </si>
  <si>
    <t>Ausin</t>
  </si>
  <si>
    <t>Lucas</t>
  </si>
  <si>
    <t>Powers</t>
  </si>
  <si>
    <t>78 Third</t>
  </si>
  <si>
    <t>room 409</t>
  </si>
  <si>
    <t>Access Made Easier</t>
  </si>
  <si>
    <t>(508) 345-0912</t>
  </si>
  <si>
    <t>21-SEP-2018</t>
  </si>
  <si>
    <t>100021</t>
  </si>
  <si>
    <t>Barry</t>
  </si>
  <si>
    <t>Ryan</t>
  </si>
  <si>
    <t>Fischer</t>
  </si>
  <si>
    <t>978-7-24-039747-5</t>
  </si>
  <si>
    <t>982 Dinsmore St</t>
  </si>
  <si>
    <t>Excel Step Out</t>
  </si>
  <si>
    <t>30-AUG-2007</t>
  </si>
  <si>
    <t>100023</t>
  </si>
  <si>
    <t>Ludwig</t>
  </si>
  <si>
    <t>Oliver</t>
  </si>
  <si>
    <t>Beethoven</t>
  </si>
  <si>
    <t>978-6-91-682987-2</t>
  </si>
  <si>
    <t>(508) 781-6178</t>
  </si>
  <si>
    <t>PowerPoint - The Next Frontier</t>
  </si>
  <si>
    <t>100024</t>
  </si>
  <si>
    <t>Jonathan</t>
  </si>
  <si>
    <t>Cochran</t>
  </si>
  <si>
    <t>67 Jester road</t>
  </si>
  <si>
    <t>(508) 777-0987</t>
  </si>
  <si>
    <t>978-3-16-434327-5</t>
  </si>
  <si>
    <t>14-APR-2012</t>
  </si>
  <si>
    <t>Using Word for Business</t>
  </si>
  <si>
    <t>100043</t>
  </si>
  <si>
    <t>Fred</t>
  </si>
  <si>
    <t>Flintstone</t>
  </si>
  <si>
    <t>99 Dino Drive</t>
  </si>
  <si>
    <t>(781)891-3456</t>
  </si>
  <si>
    <t>15-MAR-2012</t>
  </si>
  <si>
    <t>100026</t>
  </si>
  <si>
    <t>John</t>
  </si>
  <si>
    <t>Teague</t>
  </si>
  <si>
    <t>Glymph</t>
  </si>
  <si>
    <t>55 Edmunds Road</t>
  </si>
  <si>
    <t>(781) 891-3984</t>
  </si>
  <si>
    <t>16-JUN-2012</t>
  </si>
  <si>
    <t>978-9-02-748298-2</t>
  </si>
  <si>
    <t>100027</t>
  </si>
  <si>
    <t>George</t>
  </si>
  <si>
    <t>Mitchell</t>
  </si>
  <si>
    <t>Photoshop A Little more</t>
  </si>
  <si>
    <t>Pollock</t>
  </si>
  <si>
    <t>Floor 6</t>
  </si>
  <si>
    <t>(617)332-0987</t>
  </si>
  <si>
    <t>22-MAY-2012</t>
  </si>
  <si>
    <t>Intermediate</t>
  </si>
  <si>
    <t>978-2-52-852947-9</t>
  </si>
  <si>
    <t>100028</t>
  </si>
  <si>
    <t>Frank</t>
  </si>
  <si>
    <t>Welch</t>
  </si>
  <si>
    <t>Introducing Word</t>
  </si>
  <si>
    <t>07-JUL-2013</t>
  </si>
  <si>
    <t>100029</t>
  </si>
  <si>
    <t>Cody</t>
  </si>
  <si>
    <t>Jamison</t>
  </si>
  <si>
    <t>165 Espresso Ave</t>
  </si>
  <si>
    <t>781-987-3232</t>
  </si>
  <si>
    <t>02-FEB-2012</t>
  </si>
  <si>
    <t>100030</t>
  </si>
  <si>
    <t>978-3-16-148410-0</t>
  </si>
  <si>
    <t>Taylor</t>
  </si>
  <si>
    <t>Tudor</t>
  </si>
  <si>
    <t>278 Korinna Ave</t>
  </si>
  <si>
    <t>Access for Dummies</t>
  </si>
  <si>
    <t>87654</t>
  </si>
  <si>
    <t>781-235-8765</t>
  </si>
  <si>
    <t>17-MAR-2013</t>
  </si>
  <si>
    <t>100031</t>
  </si>
  <si>
    <t>Larry</t>
  </si>
  <si>
    <t>Colin</t>
  </si>
  <si>
    <t>Hines</t>
  </si>
  <si>
    <t>6 Weston Road</t>
  </si>
  <si>
    <t>Bayside</t>
  </si>
  <si>
    <t>(781)998-1259</t>
  </si>
  <si>
    <t>978-4-33-058176-7</t>
  </si>
  <si>
    <t>18-JUL-2012</t>
  </si>
  <si>
    <t>Excel for Dummies</t>
  </si>
  <si>
    <t>100032</t>
  </si>
  <si>
    <t>Miles</t>
  </si>
  <si>
    <t>Davis</t>
  </si>
  <si>
    <t>43 Kirkwood St</t>
  </si>
  <si>
    <t>15-APR-2012</t>
  </si>
  <si>
    <t>100033</t>
  </si>
  <si>
    <t>Heidi</t>
  </si>
  <si>
    <t>Lauren</t>
  </si>
  <si>
    <t>Hess</t>
  </si>
  <si>
    <t>723 Sawyer Road</t>
  </si>
  <si>
    <t>(781) 935-6854</t>
  </si>
  <si>
    <t>23-AUG-2016</t>
  </si>
  <si>
    <t>100034</t>
  </si>
  <si>
    <t>Jose</t>
  </si>
  <si>
    <t>Louis</t>
  </si>
  <si>
    <t>Martinez</t>
  </si>
  <si>
    <t>3090 Lowell Ave</t>
  </si>
  <si>
    <t>(781)558-0987</t>
  </si>
  <si>
    <t>978-2-04-423874-9</t>
  </si>
  <si>
    <t>100035</t>
  </si>
  <si>
    <t>Douglass</t>
  </si>
  <si>
    <t>Novell Networking - Level 1</t>
  </si>
  <si>
    <t>Andrew</t>
  </si>
  <si>
    <t>Parmann</t>
  </si>
  <si>
    <t>3790 Lowell Ave</t>
  </si>
  <si>
    <t>(781)558-0989</t>
  </si>
  <si>
    <t>25-DEC-2013</t>
  </si>
  <si>
    <t>978-1-05-948371-4</t>
  </si>
  <si>
    <t>100012</t>
  </si>
  <si>
    <t>Photoshop for Artists</t>
  </si>
  <si>
    <t>Sai</t>
  </si>
  <si>
    <t>Introductory</t>
  </si>
  <si>
    <t>Helen</t>
  </si>
  <si>
    <t>He</t>
  </si>
  <si>
    <t>1678 Stearns Hill Rd</t>
  </si>
  <si>
    <t>apt 1</t>
  </si>
  <si>
    <t>02453</t>
  </si>
  <si>
    <t>(781)558-0929</t>
  </si>
  <si>
    <t>22-DEC-2014</t>
  </si>
  <si>
    <t>100018</t>
  </si>
  <si>
    <t>Jay</t>
  </si>
  <si>
    <t>Jacob</t>
  </si>
  <si>
    <t>Wong</t>
  </si>
  <si>
    <t>200 Forest St</t>
  </si>
  <si>
    <t>room 1</t>
  </si>
  <si>
    <t>02454</t>
  </si>
  <si>
    <t>(781)558-0990</t>
  </si>
  <si>
    <t>15-DEC-2015</t>
  </si>
  <si>
    <t>100022</t>
  </si>
  <si>
    <t>Magy</t>
  </si>
  <si>
    <t>Min</t>
  </si>
  <si>
    <t>Xu</t>
  </si>
  <si>
    <t>175 Forest st</t>
  </si>
  <si>
    <t>Collins Hall</t>
  </si>
  <si>
    <t>02455</t>
  </si>
  <si>
    <t>(781)558-0991</t>
  </si>
  <si>
    <t>17-DEC-2016</t>
  </si>
  <si>
    <t>100025</t>
  </si>
  <si>
    <t>Bao</t>
  </si>
  <si>
    <t>mei</t>
  </si>
  <si>
    <t>978-3-54-068205-5</t>
  </si>
  <si>
    <t>Qian</t>
  </si>
  <si>
    <t>1772 Stearns Hill Rd</t>
  </si>
  <si>
    <t>apt 2</t>
  </si>
  <si>
    <t>PowerPoint for Dummies</t>
  </si>
  <si>
    <t>02456</t>
  </si>
  <si>
    <t>(781)558-0992</t>
  </si>
  <si>
    <t>25-DEC-2007</t>
  </si>
  <si>
    <t>**Cells that have been filled / highlighted represent potential duplicates in data fields from tab to tab.**</t>
  </si>
  <si>
    <t>Membership_Purchase_ID</t>
  </si>
  <si>
    <t>USE FOR MEMBERSHIP CODE LOOKUP</t>
  </si>
  <si>
    <t>LOOKUP BASED ON MEMBERSHIP DESC</t>
  </si>
  <si>
    <t>paid</t>
  </si>
  <si>
    <t>date</t>
  </si>
  <si>
    <t>membership</t>
  </si>
  <si>
    <t>1111</t>
  </si>
  <si>
    <t>B</t>
  </si>
  <si>
    <t>978-8-43-423565-8</t>
  </si>
  <si>
    <t>Photoshop Made Easy</t>
  </si>
  <si>
    <t>bronze</t>
  </si>
  <si>
    <t>978-1-04-028763-8</t>
  </si>
  <si>
    <t>Start Using the Internet</t>
  </si>
  <si>
    <t>**If attributes were identified in more than one tab w/ identical naming convention, this is captured in Columns A:D.**</t>
  </si>
  <si>
    <t>DECISION: JUST MAKE UP WHICH ONE THEYRE IN</t>
  </si>
  <si>
    <t>1112</t>
  </si>
  <si>
    <t>SB: Modified timestamp data for insert into statements (DD-MM-YY)</t>
  </si>
  <si>
    <t>Tab_Ref.1</t>
  </si>
  <si>
    <t>I CAN'T FIGURE OUT THE REFERENCE NUMBER, THERE'S NO UNIQUE DATA TO DETERMINE WHICH CLASS THEY'RE IN</t>
  </si>
  <si>
    <t>1113</t>
  </si>
  <si>
    <t>Tab_Ref.2</t>
  </si>
  <si>
    <t>Tab_Ref.3</t>
  </si>
  <si>
    <t>S</t>
  </si>
  <si>
    <t>Tab_Ref.4</t>
  </si>
  <si>
    <t>Attribute_Name</t>
  </si>
  <si>
    <t>20-MAY-2013</t>
  </si>
  <si>
    <t>Proposed_Date_Type</t>
  </si>
  <si>
    <t>silver</t>
  </si>
  <si>
    <t>Mapped_To_ERD</t>
  </si>
  <si>
    <t>1114</t>
  </si>
  <si>
    <t>G</t>
  </si>
  <si>
    <t xml:space="preserve">Reference_Number                  </t>
  </si>
  <si>
    <t>20-MAY-2010</t>
  </si>
  <si>
    <t xml:space="preserve">Client_Number              </t>
  </si>
  <si>
    <t>gold</t>
  </si>
  <si>
    <t>1115</t>
  </si>
  <si>
    <t xml:space="preserve">date/time </t>
  </si>
  <si>
    <t>status</t>
  </si>
  <si>
    <t>VENDOR ORDERS + SHIPMENTS</t>
  </si>
  <si>
    <t>VENDOR LIST</t>
  </si>
  <si>
    <t>LOOKUP TO CLASS REFERENCE NUMBER</t>
  </si>
  <si>
    <t>1116</t>
  </si>
  <si>
    <t>Client_ID</t>
  </si>
  <si>
    <t>TrainerID</t>
  </si>
  <si>
    <t>TRAINER_Lname</t>
  </si>
  <si>
    <t>1117</t>
  </si>
  <si>
    <t>Need to figure out how to retain formatting for REQUEST_DATE_TIME</t>
  </si>
  <si>
    <t>VARCHAR</t>
  </si>
  <si>
    <t>15-DEC-2007</t>
  </si>
  <si>
    <t>ER234943</t>
  </si>
  <si>
    <t>1118</t>
  </si>
  <si>
    <t>01-03-18 3:53:00 PM</t>
  </si>
  <si>
    <t>e</t>
  </si>
  <si>
    <t>1119</t>
  </si>
  <si>
    <t>Title</t>
  </si>
  <si>
    <t>1120</t>
  </si>
  <si>
    <t>19-MAY-2018</t>
  </si>
  <si>
    <t>1121</t>
  </si>
  <si>
    <t>19-MAY-2012</t>
  </si>
  <si>
    <t>1122</t>
  </si>
  <si>
    <t>Book_Order_Order_No</t>
  </si>
  <si>
    <t>NUMBER(10,0)</t>
  </si>
  <si>
    <t>1123</t>
  </si>
  <si>
    <t>ER234944</t>
  </si>
  <si>
    <t>02-03-18 12:03:00 PM</t>
  </si>
  <si>
    <t>1124</t>
  </si>
  <si>
    <t>ER234945</t>
  </si>
  <si>
    <t>03-03-18 1:45:00 PM</t>
  </si>
  <si>
    <t>1125</t>
  </si>
  <si>
    <t>1126</t>
  </si>
  <si>
    <t>1127</t>
  </si>
  <si>
    <t>ER234946</t>
  </si>
  <si>
    <t>05-03-18 1:45:00 PM</t>
  </si>
  <si>
    <t>01-OCT-2008</t>
  </si>
  <si>
    <t>1128</t>
  </si>
  <si>
    <t>Quantity</t>
  </si>
  <si>
    <t>NUMBER(11,0)</t>
  </si>
  <si>
    <t>1129</t>
  </si>
  <si>
    <t>ER234947</t>
  </si>
  <si>
    <t>06-03-18 1:45:00 PM</t>
  </si>
  <si>
    <t>1130</t>
  </si>
  <si>
    <t>ER234948</t>
  </si>
  <si>
    <t>07-03-18 1:45:00 PM</t>
  </si>
  <si>
    <t>1131</t>
  </si>
  <si>
    <t>17-JUN-2012</t>
  </si>
  <si>
    <t>Unit_Price</t>
  </si>
  <si>
    <t>DECIMAL(8,2)</t>
  </si>
  <si>
    <t>1132</t>
  </si>
  <si>
    <t>18-JUN-2013</t>
  </si>
  <si>
    <t>ER234949</t>
  </si>
  <si>
    <t>08-03-18 1:45:00 PM</t>
  </si>
  <si>
    <t>1133</t>
  </si>
  <si>
    <t>1134</t>
  </si>
  <si>
    <t>ER234950</t>
  </si>
  <si>
    <t>09-03-18 1:45:00 PM</t>
  </si>
  <si>
    <t>12-MAY-2004</t>
  </si>
  <si>
    <t>Total</t>
  </si>
  <si>
    <t>1135</t>
  </si>
  <si>
    <t>12-MAY-2015</t>
  </si>
  <si>
    <t>ER234951</t>
  </si>
  <si>
    <t>10-03-18 1:45:00 PM</t>
  </si>
  <si>
    <t>1136</t>
  </si>
  <si>
    <t>1137</t>
  </si>
  <si>
    <t>ER234952</t>
  </si>
  <si>
    <t>gild</t>
  </si>
  <si>
    <t>Shipment_Vendor</t>
  </si>
  <si>
    <t>11-03-18 1:45:00 PM</t>
  </si>
  <si>
    <t>1138</t>
  </si>
  <si>
    <t>1139</t>
  </si>
  <si>
    <t>ER234953</t>
  </si>
  <si>
    <t>12-03-18 1:45:00 PM</t>
  </si>
  <si>
    <t>w</t>
  </si>
  <si>
    <t>1140</t>
  </si>
  <si>
    <t>Shipment_Title</t>
  </si>
  <si>
    <t>30-AUG-2008</t>
  </si>
  <si>
    <t>1141</t>
  </si>
  <si>
    <t>ER234954</t>
  </si>
  <si>
    <t>13-03-18 1:45:00 PM</t>
  </si>
  <si>
    <t>1142</t>
  </si>
  <si>
    <t>1143</t>
  </si>
  <si>
    <t>Shipment_No</t>
  </si>
  <si>
    <t>ER234955</t>
  </si>
  <si>
    <t>1144</t>
  </si>
  <si>
    <t>14-03-18 1:45:00 PM</t>
  </si>
  <si>
    <t>1145</t>
  </si>
  <si>
    <t>25-AUG-2013</t>
  </si>
  <si>
    <t>ER234956</t>
  </si>
  <si>
    <t>15-03-18 1:45:00 PM</t>
  </si>
  <si>
    <t>1146</t>
  </si>
  <si>
    <t>24-SEP-2004</t>
  </si>
  <si>
    <t>Shipment_Date</t>
  </si>
  <si>
    <t>1147</t>
  </si>
  <si>
    <t>ER234957</t>
  </si>
  <si>
    <t>16-03-18 1:45:00 PM</t>
  </si>
  <si>
    <t>1148</t>
  </si>
  <si>
    <t>22-MAY-2013</t>
  </si>
  <si>
    <t>ER234958</t>
  </si>
  <si>
    <t>1149</t>
  </si>
  <si>
    <t>17-03-18 1:45:00 PM</t>
  </si>
  <si>
    <t>Shipment_Quantity</t>
  </si>
  <si>
    <t>bronce</t>
  </si>
  <si>
    <t>1150</t>
  </si>
  <si>
    <t>ER234959</t>
  </si>
  <si>
    <t>18-03-18 1:45:00 PM</t>
  </si>
  <si>
    <t>1151</t>
  </si>
  <si>
    <t>StrAddr1</t>
  </si>
  <si>
    <t>ER234960</t>
  </si>
  <si>
    <t>19-03-18 1:45:00 PM</t>
  </si>
  <si>
    <t>1152</t>
  </si>
  <si>
    <t>1153</t>
  </si>
  <si>
    <t>ER234961</t>
  </si>
  <si>
    <t>20-03-18 1:45:00 PM</t>
  </si>
  <si>
    <t>StrAddr2</t>
  </si>
  <si>
    <t>1154</t>
  </si>
  <si>
    <t>ER234962</t>
  </si>
  <si>
    <t>1155</t>
  </si>
  <si>
    <t>21-03-18 1:45:00 PM</t>
  </si>
  <si>
    <t>Phone</t>
  </si>
  <si>
    <t>ER234963</t>
  </si>
  <si>
    <t>22-03-18 2:12:00 PM</t>
  </si>
  <si>
    <t>Author_First</t>
  </si>
  <si>
    <t>Author_Last</t>
  </si>
  <si>
    <t>Vendor_ID</t>
  </si>
  <si>
    <t>NUMBER(4,0)</t>
  </si>
  <si>
    <t>BROWN_E_1</t>
  </si>
  <si>
    <t>Eason</t>
  </si>
  <si>
    <t>Lynn</t>
  </si>
  <si>
    <t>Brown</t>
  </si>
  <si>
    <t>ER234964</t>
  </si>
  <si>
    <t>23-03-18 2:12:00 PM</t>
  </si>
  <si>
    <t>ER234965</t>
  </si>
  <si>
    <t>24-03-18 2:12:00 PM</t>
  </si>
  <si>
    <t>CARTE_T_2</t>
  </si>
  <si>
    <t>Traci</t>
  </si>
  <si>
    <t>Audrey</t>
  </si>
  <si>
    <t>Carte</t>
  </si>
  <si>
    <t>DENNIS_A_3</t>
  </si>
  <si>
    <t>Alan</t>
  </si>
  <si>
    <t>Tyler</t>
  </si>
  <si>
    <t>Dennis</t>
  </si>
  <si>
    <t>ER234966</t>
  </si>
  <si>
    <t>25-03-18 2:12:00 PM</t>
  </si>
  <si>
    <t>DOUGLAS_D_4</t>
  </si>
  <si>
    <t>Douglas</t>
  </si>
  <si>
    <t>GARFIELD_M_5</t>
  </si>
  <si>
    <t>Maggie</t>
  </si>
  <si>
    <t xml:space="preserve">State </t>
  </si>
  <si>
    <t>Garfield</t>
  </si>
  <si>
    <t>ER234967</t>
  </si>
  <si>
    <t>26-03-18 2:12:00 PM</t>
  </si>
  <si>
    <t>HOFFER_J_6</t>
  </si>
  <si>
    <t>Christina</t>
  </si>
  <si>
    <t>Hoffer</t>
  </si>
  <si>
    <t>HUNTER_K_7</t>
  </si>
  <si>
    <t>Kelly</t>
  </si>
  <si>
    <t>Lynne</t>
  </si>
  <si>
    <t>Hunter</t>
  </si>
  <si>
    <t>JONES_B_8</t>
  </si>
  <si>
    <t>Brianna</t>
  </si>
  <si>
    <t>Joseph</t>
  </si>
  <si>
    <t>Jones</t>
  </si>
  <si>
    <t>ER234968</t>
  </si>
  <si>
    <t>27-03-18 2:12:00 PM</t>
  </si>
  <si>
    <t>JONES_E_9</t>
  </si>
  <si>
    <t>Edward</t>
  </si>
  <si>
    <t>Lila</t>
  </si>
  <si>
    <t>JOYCE_H_10</t>
  </si>
  <si>
    <t>Joyce</t>
  </si>
  <si>
    <t>ER234969</t>
  </si>
  <si>
    <t>28-03-18 2:12:00 PM</t>
  </si>
  <si>
    <t>KAYE_G_11</t>
  </si>
  <si>
    <t>Green</t>
  </si>
  <si>
    <t>Herbert</t>
  </si>
  <si>
    <t>Kaye</t>
  </si>
  <si>
    <t>MCFADDEN_J_12</t>
  </si>
  <si>
    <t>TRAINER QUALIFICATIONS</t>
  </si>
  <si>
    <t>Joe</t>
  </si>
  <si>
    <t>COURSE, TRAINER, CLIENT ENROLLMENT</t>
  </si>
  <si>
    <t>Vincent</t>
  </si>
  <si>
    <t>McFadden</t>
  </si>
  <si>
    <t>NUMBER(9,0)</t>
  </si>
  <si>
    <t>PICASSO_P_13</t>
  </si>
  <si>
    <t>Paige</t>
  </si>
  <si>
    <t>Caroline</t>
  </si>
  <si>
    <t>Picasso</t>
  </si>
  <si>
    <t>PRESCOTT_M_14</t>
  </si>
  <si>
    <t>ER234970</t>
  </si>
  <si>
    <t>Mary</t>
  </si>
  <si>
    <t>28-03-18 2:36:00 PM</t>
  </si>
  <si>
    <t>Prescott</t>
  </si>
  <si>
    <t>SCHIANO_W_15</t>
  </si>
  <si>
    <t>Fname</t>
  </si>
  <si>
    <t>Schiano</t>
  </si>
  <si>
    <t>SMITH_K_16</t>
  </si>
  <si>
    <t>Kai</t>
  </si>
  <si>
    <t>Inna</t>
  </si>
  <si>
    <t>Smith</t>
  </si>
  <si>
    <t>ER234971</t>
  </si>
  <si>
    <t>28-03-18 3:18:00 PM</t>
  </si>
  <si>
    <t>SMITH_H_17</t>
  </si>
  <si>
    <t>Howard</t>
  </si>
  <si>
    <t>Hank</t>
  </si>
  <si>
    <t>SWATSON_R_18</t>
  </si>
  <si>
    <t>Richard</t>
  </si>
  <si>
    <t>Swatson</t>
  </si>
  <si>
    <t>WATSON_H_19</t>
  </si>
  <si>
    <t>Hugh</t>
  </si>
  <si>
    <t>ER234972</t>
  </si>
  <si>
    <t>28-03-18 4:00:54 PM</t>
  </si>
  <si>
    <t>Watson</t>
  </si>
  <si>
    <t>USE TO LOOKUP ISBN</t>
  </si>
  <si>
    <t>LOOKUP BASED ON BOOK TITLE</t>
  </si>
  <si>
    <t>USE TO LOOKUP AUTHOR ID</t>
  </si>
  <si>
    <t>ER234973</t>
  </si>
  <si>
    <t>USE FROM AUTHOR TABLE</t>
  </si>
  <si>
    <t>LOOKUP FROM COURSEBOOK TABLE</t>
  </si>
  <si>
    <t>29-03-18 2:12:00 PM</t>
  </si>
  <si>
    <t>book title</t>
  </si>
  <si>
    <t>COURSE, HARDWARE, PREREQ, SOFTWARE, BOOK, COST</t>
  </si>
  <si>
    <t>ISBN</t>
  </si>
  <si>
    <t>CLASS ID, ROOM, TRAINER</t>
  </si>
  <si>
    <t>ER234974</t>
  </si>
  <si>
    <t>30-03-18 2:12:00 PM</t>
  </si>
  <si>
    <t>brown</t>
  </si>
  <si>
    <t>ER234975</t>
  </si>
  <si>
    <t>31-03-18 2:12:00 PM</t>
  </si>
  <si>
    <t>ER234976</t>
  </si>
  <si>
    <t>31-03-18 2:12:12 PM</t>
  </si>
  <si>
    <t>Date_Qualified</t>
  </si>
  <si>
    <t>ER234977</t>
  </si>
  <si>
    <t>31-03-18 2:15:22 PM</t>
  </si>
  <si>
    <t>jones</t>
  </si>
  <si>
    <t>b</t>
  </si>
  <si>
    <t>SOFTWARE IDs and LICENSES</t>
  </si>
  <si>
    <t>ER234978</t>
  </si>
  <si>
    <t>31-03-18 2:17:45 PM</t>
  </si>
  <si>
    <t>ER234979</t>
  </si>
  <si>
    <t>31-03-18 2:32:49 PM</t>
  </si>
  <si>
    <t>ER234980</t>
  </si>
  <si>
    <t>01-04-18 10:08:39 AM</t>
  </si>
  <si>
    <t>hoffer</t>
  </si>
  <si>
    <t>j</t>
  </si>
  <si>
    <t>ER234981</t>
  </si>
  <si>
    <t>01-04-18 11:08:39 AM</t>
  </si>
  <si>
    <t>joyce</t>
  </si>
  <si>
    <t>h</t>
  </si>
  <si>
    <t>smith</t>
  </si>
  <si>
    <t>k</t>
  </si>
  <si>
    <t>ER234982</t>
  </si>
  <si>
    <t>01-04-18 11:14:09 AM</t>
  </si>
  <si>
    <t>OS</t>
  </si>
  <si>
    <t>ER234983</t>
  </si>
  <si>
    <t>01-04-18 11:29:48 AM</t>
  </si>
  <si>
    <t>douglas</t>
  </si>
  <si>
    <t>d</t>
  </si>
  <si>
    <t>ER234984</t>
  </si>
  <si>
    <t>01-04-18 01:04:44 PM</t>
  </si>
  <si>
    <t>W</t>
  </si>
  <si>
    <t>Licenses</t>
  </si>
  <si>
    <t>ER234985</t>
  </si>
  <si>
    <t>D.</t>
  </si>
  <si>
    <t>02-04-18 02:04:44 PM</t>
  </si>
  <si>
    <t>CLASSROOM CAPACITY and HARDWARE</t>
  </si>
  <si>
    <t>Room</t>
  </si>
  <si>
    <t>ER234986</t>
  </si>
  <si>
    <t>03-04-18 01:04:44 PM</t>
  </si>
  <si>
    <t>M</t>
  </si>
  <si>
    <t>ER234987</t>
  </si>
  <si>
    <t>04-04-18 00:15:32 PM</t>
  </si>
  <si>
    <t>ER234988</t>
  </si>
  <si>
    <t>04-04-18 01:19:51 PM</t>
  </si>
  <si>
    <t>Size</t>
  </si>
  <si>
    <t>ER234989</t>
  </si>
  <si>
    <t>04-04-18 02:42:31 PM</t>
  </si>
  <si>
    <t>Computer_Type</t>
  </si>
  <si>
    <t>ER234990</t>
  </si>
  <si>
    <t>13-MAY-18 7:06:25 PM</t>
  </si>
  <si>
    <t>DECISION: ignore the narrative</t>
  </si>
  <si>
    <t>This data isn't consistent with the narrative - does this matter?</t>
  </si>
  <si>
    <t>membership type</t>
  </si>
  <si>
    <t>duration</t>
  </si>
  <si>
    <t>CLIENT INFO, MEMBERSHIPS</t>
  </si>
  <si>
    <t>price</t>
  </si>
  <si>
    <t>discount</t>
  </si>
  <si>
    <t>ER234991</t>
  </si>
  <si>
    <t>NUMBER(6,0)</t>
  </si>
  <si>
    <t>6 mo</t>
  </si>
  <si>
    <t>15-Apr-18 8:31:23 PM</t>
  </si>
  <si>
    <t>ER234992</t>
  </si>
  <si>
    <t>1 year</t>
  </si>
  <si>
    <t>F</t>
  </si>
  <si>
    <t>family</t>
  </si>
  <si>
    <t>ER234993</t>
  </si>
  <si>
    <t>15-Apr-18 8:50:23 PM</t>
  </si>
  <si>
    <t>Client_Lname</t>
  </si>
  <si>
    <t>SB: Changed ' - &gt; '' for insert into statements</t>
  </si>
  <si>
    <t>DONE! ADD THIS TO THE TABLE</t>
  </si>
  <si>
    <t>move vendor ID first</t>
  </si>
  <si>
    <t>ER234994</t>
  </si>
  <si>
    <t>15-Apr-18 8:01:13 PM</t>
  </si>
  <si>
    <t>1005</t>
  </si>
  <si>
    <t>Amazon</t>
  </si>
  <si>
    <t>ER234995</t>
  </si>
  <si>
    <t>458 Web St.</t>
  </si>
  <si>
    <t>Suite 1</t>
  </si>
  <si>
    <t>New York</t>
  </si>
  <si>
    <t>02545</t>
  </si>
  <si>
    <t>212-569-2323</t>
  </si>
  <si>
    <t>ER234996</t>
  </si>
  <si>
    <t>29-Apr-18 9:00:12 PM</t>
  </si>
  <si>
    <t>Date/Time</t>
  </si>
  <si>
    <t>ER234997</t>
  </si>
  <si>
    <t>22-Apr-18 8:50:21 PM</t>
  </si>
  <si>
    <t>Paid</t>
  </si>
  <si>
    <t>1002</t>
  </si>
  <si>
    <t>Bills Bookstore</t>
  </si>
  <si>
    <t>4525 Pine St.</t>
  </si>
  <si>
    <t>Unit 22</t>
  </si>
  <si>
    <t>Brandon</t>
  </si>
  <si>
    <t>FL</t>
  </si>
  <si>
    <t>33525</t>
  </si>
  <si>
    <t>813-925-3225</t>
  </si>
  <si>
    <t>1010</t>
  </si>
  <si>
    <t>Bookies</t>
  </si>
  <si>
    <t>12 N. 1st Ave.</t>
  </si>
  <si>
    <t>ER234998</t>
  </si>
  <si>
    <t xml:space="preserve">Unit 3 </t>
  </si>
  <si>
    <t>22-APR-18 7:51;39 PM</t>
  </si>
  <si>
    <t xml:space="preserve">Las Vegas </t>
  </si>
  <si>
    <t>NV</t>
  </si>
  <si>
    <t>54657</t>
  </si>
  <si>
    <t>545-985-7858</t>
  </si>
  <si>
    <t>1001</t>
  </si>
  <si>
    <t>Books ''R Us</t>
  </si>
  <si>
    <t>950 W. Fletcher Ave.</t>
  </si>
  <si>
    <t>Floor 4</t>
  </si>
  <si>
    <t>Tampa</t>
  </si>
  <si>
    <t>33618</t>
  </si>
  <si>
    <t>813-968-2546</t>
  </si>
  <si>
    <t>ER234999</t>
  </si>
  <si>
    <t>1008</t>
  </si>
  <si>
    <t>Capital Books</t>
  </si>
  <si>
    <t>1542 Monroe St.</t>
  </si>
  <si>
    <t>Unit 12</t>
  </si>
  <si>
    <t>Tallahassee</t>
  </si>
  <si>
    <t>ER235000</t>
  </si>
  <si>
    <t>33263</t>
  </si>
  <si>
    <t>850-458-6523</t>
  </si>
  <si>
    <t>Prerequisites</t>
  </si>
  <si>
    <t>1013</t>
  </si>
  <si>
    <t>Cyberworld Books</t>
  </si>
  <si>
    <t>9999 Park Ave.</t>
  </si>
  <si>
    <t>Suite 5</t>
  </si>
  <si>
    <t>Miami</t>
  </si>
  <si>
    <t>33277</t>
  </si>
  <si>
    <t>ER235001</t>
  </si>
  <si>
    <t>213-562-5852</t>
  </si>
  <si>
    <t>18-Mar-18 7:35:12 PM</t>
  </si>
  <si>
    <t>1006</t>
  </si>
  <si>
    <t>Dearborn</t>
  </si>
  <si>
    <t>1254 Millden Rd.</t>
  </si>
  <si>
    <t>Suit 2</t>
  </si>
  <si>
    <t>Length (Days)</t>
  </si>
  <si>
    <t>Atlanta</t>
  </si>
  <si>
    <t>INTEGER</t>
  </si>
  <si>
    <t>GA</t>
  </si>
  <si>
    <t>545-659-9865</t>
  </si>
  <si>
    <t>ER235002</t>
  </si>
  <si>
    <t>25-Mar-18 8:12:12 PM</t>
  </si>
  <si>
    <t>1007</t>
  </si>
  <si>
    <t>Hasbro</t>
  </si>
  <si>
    <t>989 Bearss Ave.</t>
  </si>
  <si>
    <t>33620</t>
  </si>
  <si>
    <t>813-960-3252</t>
  </si>
  <si>
    <t>Book for Course</t>
  </si>
  <si>
    <t>ER235003</t>
  </si>
  <si>
    <t>03-Apr-18 8:40:23 PM</t>
  </si>
  <si>
    <t>1003</t>
  </si>
  <si>
    <t>Mathy Books</t>
  </si>
  <si>
    <t>584 N. Sparrow Rd.</t>
  </si>
  <si>
    <t>Building #2</t>
  </si>
  <si>
    <t>Palm Beach</t>
  </si>
  <si>
    <t>33265</t>
  </si>
  <si>
    <t>561-585-2365</t>
  </si>
  <si>
    <t>ER235004</t>
  </si>
  <si>
    <t>1011</t>
  </si>
  <si>
    <t>15-Apr-18 7:49:23 PM</t>
  </si>
  <si>
    <t>One Stop Book Shop</t>
  </si>
  <si>
    <t>First Name</t>
  </si>
  <si>
    <t>546 Sedgewick Cir.</t>
  </si>
  <si>
    <t>Suite 3</t>
  </si>
  <si>
    <t>33613</t>
  </si>
  <si>
    <t>813-269-7458</t>
  </si>
  <si>
    <t>ER235005</t>
  </si>
  <si>
    <t>15-Apr-18 9:40:23 PM</t>
  </si>
  <si>
    <t>1004</t>
  </si>
  <si>
    <t>Readers Palace</t>
  </si>
  <si>
    <t>12545 Sears Ave.</t>
  </si>
  <si>
    <t>Bldg. #4</t>
  </si>
  <si>
    <t>Chicago</t>
  </si>
  <si>
    <t>IL</t>
  </si>
  <si>
    <t>25896</t>
  </si>
  <si>
    <t>305-659-8745</t>
  </si>
  <si>
    <t>ER235006</t>
  </si>
  <si>
    <t>13-May-18 7:16:25 PM</t>
  </si>
  <si>
    <t>1012</t>
  </si>
  <si>
    <t>Steve''s Books</t>
  </si>
  <si>
    <t>Last Name</t>
  </si>
  <si>
    <t>4151 Palm St.</t>
  </si>
  <si>
    <t>Floor 3</t>
  </si>
  <si>
    <t>St. Petersburg</t>
  </si>
  <si>
    <t>33856</t>
  </si>
  <si>
    <t>727-252-4545</t>
  </si>
  <si>
    <t>1009</t>
  </si>
  <si>
    <t>Troyka</t>
  </si>
  <si>
    <t>2356 E. Square</t>
  </si>
  <si>
    <t>Floor 7</t>
  </si>
  <si>
    <t>33275</t>
  </si>
  <si>
    <t>213-589-8752</t>
  </si>
  <si>
    <t>DECISION: use MAC and IBM as descriptions, MAC and PC as the codes</t>
  </si>
  <si>
    <t>ER235007</t>
  </si>
  <si>
    <t>DECISION: make up the OS</t>
  </si>
  <si>
    <t>13-May-18 7:56:25 PM</t>
  </si>
  <si>
    <t>RENAME VALUES TO MACINTOSH AND IBM?</t>
  </si>
  <si>
    <t>IN THE CLASSROOM table THERE'S 2  COMPUTER TYPES: MAC AND PC.  DO WE JUST LIST THEM?</t>
  </si>
  <si>
    <t>SEE QUESTION ABOVE</t>
  </si>
  <si>
    <t>Macintosh</t>
  </si>
  <si>
    <t>ER235008</t>
  </si>
  <si>
    <t>Apple Macintosh</t>
  </si>
  <si>
    <t>28-Apr-18 7:06:35 PM</t>
  </si>
  <si>
    <t>macOSX</t>
  </si>
  <si>
    <t>ER235009</t>
  </si>
  <si>
    <t>13-May-18 7:06:25 PM</t>
  </si>
  <si>
    <t>ER235010</t>
  </si>
  <si>
    <t>27-May-18 7:56:25 PM</t>
  </si>
  <si>
    <t>IBM</t>
  </si>
  <si>
    <t>International Business Machines</t>
  </si>
  <si>
    <t>Linux</t>
  </si>
  <si>
    <t>ER235011</t>
  </si>
  <si>
    <t>20-May-18 7:36:25 PM</t>
  </si>
  <si>
    <t>SB: fixed extra spaces in hardware_id entries</t>
  </si>
  <si>
    <t>SB: REMOVED DUPLICATE ENTRIES</t>
  </si>
  <si>
    <t>ER235012</t>
  </si>
  <si>
    <t>St.</t>
  </si>
  <si>
    <t>27-May-18 8:16:55 PM</t>
  </si>
  <si>
    <t>LOOKUP HARDWARE ID BASED ON NAME</t>
  </si>
  <si>
    <t>ER235013</t>
  </si>
  <si>
    <t>28-May-18 6:10:25 PM</t>
  </si>
  <si>
    <t>ER235014</t>
  </si>
  <si>
    <t>20-May-18 6:56:25 PM</t>
  </si>
  <si>
    <t>ER235015</t>
  </si>
  <si>
    <t>20-May-18 7:46:35 PM</t>
  </si>
  <si>
    <t>ER235016</t>
  </si>
  <si>
    <t>27-May-18 8:56:25 PM</t>
  </si>
  <si>
    <t xml:space="preserve">VARCHAR? </t>
  </si>
  <si>
    <t>ER235017</t>
  </si>
  <si>
    <t>28-May-18 5:10:25 PM</t>
  </si>
  <si>
    <t>Date Joined</t>
  </si>
  <si>
    <t>ER235018</t>
  </si>
  <si>
    <t>28-May-18 7:10:25 PM</t>
  </si>
  <si>
    <t xml:space="preserve">Membership </t>
  </si>
  <si>
    <t>DO NOT UPLOAD THESE ROWS</t>
  </si>
  <si>
    <t>ER235019</t>
  </si>
  <si>
    <t>28-May-18 8:10:25 PM</t>
  </si>
  <si>
    <t>ER235020</t>
  </si>
  <si>
    <t>28-May-18 9:10:25 PM</t>
  </si>
  <si>
    <t>ER235021</t>
  </si>
  <si>
    <t xml:space="preserve">Date </t>
  </si>
  <si>
    <t>ER235022</t>
  </si>
  <si>
    <t>ER235023</t>
  </si>
  <si>
    <t>ER235024</t>
  </si>
  <si>
    <t>NUMBER(5,0)</t>
  </si>
  <si>
    <t>ER235025</t>
  </si>
  <si>
    <t>ER235026</t>
  </si>
  <si>
    <t>18-Mar-18 6:25:12 PM</t>
  </si>
  <si>
    <t>ER235027</t>
  </si>
  <si>
    <t>18-Mar-18 8:45:12 PM</t>
  </si>
  <si>
    <t>ER235028</t>
  </si>
  <si>
    <t>18-Mar-18 7:55:17 PM</t>
  </si>
  <si>
    <t>TIME</t>
  </si>
  <si>
    <t>ER235029</t>
  </si>
  <si>
    <t>ER235030</t>
  </si>
  <si>
    <t>29-Apr-18 7:00:12 PM</t>
  </si>
  <si>
    <t>BOOK, AUTHOR, VENDORS</t>
  </si>
  <si>
    <t>ER235031</t>
  </si>
  <si>
    <t>29-Apr-18 8:20:22 PM</t>
  </si>
  <si>
    <t>Book Title</t>
  </si>
  <si>
    <t>ER235032</t>
  </si>
  <si>
    <t>29-Apr-18 10:45:12 PM</t>
  </si>
  <si>
    <t>USE FOR VENDOR ID LOOKUP</t>
  </si>
  <si>
    <t>ER235033</t>
  </si>
  <si>
    <t>28-May-18 8:56:25 PM</t>
  </si>
  <si>
    <t>BOOK_ORDER_Order_No</t>
  </si>
  <si>
    <t>USE VENDOR NAME TO LOOKUP VENDOR ID</t>
  </si>
  <si>
    <t>ER235034</t>
  </si>
  <si>
    <t>22-AUG-2017</t>
  </si>
  <si>
    <t>COMPLETE</t>
  </si>
  <si>
    <t>ER235035</t>
  </si>
  <si>
    <t>27-May-18 7:26:25 PM</t>
  </si>
  <si>
    <t>10-JAN-2018</t>
  </si>
  <si>
    <t>ER235036</t>
  </si>
  <si>
    <t xml:space="preserve">Do we need to differentiate from Software publishers? </t>
  </si>
  <si>
    <t>27-May-18 7:20:55 PM</t>
  </si>
  <si>
    <t>ER235037</t>
  </si>
  <si>
    <t>27-May-18 8:10:45 PM</t>
  </si>
  <si>
    <t>21-APR-2018</t>
  </si>
  <si>
    <t>List Price</t>
  </si>
  <si>
    <t>30-MAR-2018</t>
  </si>
  <si>
    <t>ER235038</t>
  </si>
  <si>
    <t>15-AUG-2017</t>
  </si>
  <si>
    <t>02-SEP-2017</t>
  </si>
  <si>
    <t>Vendor</t>
  </si>
  <si>
    <t>ER235039</t>
  </si>
  <si>
    <t>Use for ISBN lookup</t>
  </si>
  <si>
    <t>ER235040</t>
  </si>
  <si>
    <t>22-Jun-18 8:26:55 PM</t>
  </si>
  <si>
    <t>LOOKUP ISBN BASED ON TITLE</t>
  </si>
  <si>
    <t>MEMBERSHIP TYPES</t>
  </si>
  <si>
    <t>Membership Type</t>
  </si>
  <si>
    <t>ER235041</t>
  </si>
  <si>
    <t>18-Jun-18 7:20:55 PM</t>
  </si>
  <si>
    <t>ER235042</t>
  </si>
  <si>
    <t>18-Jun-18 9:31:55 PM</t>
  </si>
  <si>
    <t>ER235043</t>
  </si>
  <si>
    <t>18-Mar-18 7:30:25 PM</t>
  </si>
  <si>
    <t>Price</t>
  </si>
  <si>
    <t>ER235044</t>
  </si>
  <si>
    <t>27-May-18 9:56:25 PM</t>
  </si>
  <si>
    <t>Duration</t>
  </si>
  <si>
    <t>ER235045</t>
  </si>
  <si>
    <t>18-Mar-12 7:35:12 PM</t>
  </si>
  <si>
    <t>ER235046</t>
  </si>
  <si>
    <t>22-Jun-14 8:26:55 PM</t>
  </si>
  <si>
    <t>ER235047</t>
  </si>
  <si>
    <t>27-May-13 7:10:55 PM</t>
  </si>
  <si>
    <t>ER235048</t>
  </si>
  <si>
    <t>27-May-15 7:29:18 PM</t>
  </si>
  <si>
    <t>ER235049</t>
  </si>
  <si>
    <t>28-Mar-12 2:33:12 PM</t>
  </si>
  <si>
    <t>ER235050</t>
  </si>
  <si>
    <t>27-May-13 8:10:55 PM</t>
  </si>
  <si>
    <t>ER235051</t>
  </si>
  <si>
    <t>27-May-13 8:45:15 PM</t>
  </si>
  <si>
    <t>ER235052</t>
  </si>
  <si>
    <t>22-Jun-17 8:26:55 PM</t>
  </si>
  <si>
    <t>ER235053</t>
  </si>
  <si>
    <t>22-Jun-14 8:27:45 PM</t>
  </si>
  <si>
    <t>ER235054</t>
  </si>
  <si>
    <t>27-May-15 7:50:15 PM</t>
  </si>
  <si>
    <t>DECISION: NO NOT HERE. PUT IN SHIPMENT.  MODIFIED 2 DATES TO ALIGN WITH SHIP NO</t>
  </si>
  <si>
    <t>ADD THIS?????</t>
  </si>
  <si>
    <t>ER235055</t>
  </si>
  <si>
    <t>shipment_No</t>
  </si>
  <si>
    <t>27-May-16 7:29:45 PM</t>
  </si>
  <si>
    <t>shipment_Quantity</t>
  </si>
  <si>
    <t>shipment_Date</t>
  </si>
  <si>
    <t>shipment_Title</t>
  </si>
  <si>
    <t>ER235056</t>
  </si>
  <si>
    <t>27-May-16 7:40:25 PM</t>
  </si>
  <si>
    <t>20-SEP-2017</t>
  </si>
  <si>
    <t>ER235057</t>
  </si>
  <si>
    <t>27-May-17 7:28:55 PM</t>
  </si>
  <si>
    <t>COURSE_BOOK_VENDOR</t>
  </si>
  <si>
    <t>Vendor1</t>
  </si>
  <si>
    <t>11-OCT-2017</t>
  </si>
  <si>
    <t>amazon</t>
  </si>
  <si>
    <t>12-JAN-2018</t>
  </si>
  <si>
    <t>Steve's books</t>
  </si>
  <si>
    <t>Troyoka</t>
  </si>
  <si>
    <t>25-APR-2018</t>
  </si>
  <si>
    <t>978-6-42-769302-9</t>
  </si>
  <si>
    <t>978-5-21-195031-6</t>
  </si>
  <si>
    <t>28-APR-2018</t>
  </si>
  <si>
    <t>978-6-55-438470-1</t>
  </si>
  <si>
    <t>Books R Us</t>
  </si>
  <si>
    <t>one stop book shop</t>
  </si>
  <si>
    <t>Tryoka</t>
  </si>
  <si>
    <t>Capital books</t>
  </si>
  <si>
    <t>Bills books</t>
  </si>
  <si>
    <t>18-AUG-2017</t>
  </si>
  <si>
    <t>01-SEP-2017</t>
  </si>
  <si>
    <t>shipment_vendor</t>
  </si>
  <si>
    <t>DECISION: YES</t>
  </si>
  <si>
    <t xml:space="preserve">WHAT ARE THE SHIPPING ADDRESSES - ALL THE SAME?? </t>
  </si>
  <si>
    <t>YES: ADD THIS FIELD</t>
  </si>
  <si>
    <t>A</t>
  </si>
  <si>
    <t>ADD THIS FIELD</t>
  </si>
  <si>
    <t>USE TO LOOKUP VENDOR ID</t>
  </si>
  <si>
    <t>LOOKUP BASED ON NAME</t>
  </si>
  <si>
    <t>shipment_date</t>
  </si>
  <si>
    <t>Northern Lights Technical</t>
  </si>
  <si>
    <t>(NLT)</t>
  </si>
  <si>
    <t>School</t>
  </si>
  <si>
    <t>605 Garfield Lane</t>
  </si>
  <si>
    <t>Administration</t>
  </si>
  <si>
    <t>Pittsfield</t>
  </si>
  <si>
    <t>01201</t>
  </si>
  <si>
    <t>C</t>
  </si>
  <si>
    <t>D</t>
  </si>
  <si>
    <t>E</t>
  </si>
  <si>
    <t xml:space="preserve">publisher </t>
  </si>
  <si>
    <t>list price</t>
  </si>
  <si>
    <t>Pearson</t>
  </si>
  <si>
    <t>35.00</t>
  </si>
  <si>
    <t xml:space="preserve">
</t>
  </si>
  <si>
    <t>Houghton Mifflin</t>
  </si>
  <si>
    <t>50.00</t>
  </si>
  <si>
    <t>Wiley</t>
  </si>
  <si>
    <t>40.00</t>
  </si>
  <si>
    <t>45.00</t>
  </si>
  <si>
    <t>25.00</t>
  </si>
  <si>
    <t>55.00</t>
  </si>
  <si>
    <t>85.00</t>
  </si>
  <si>
    <t>H</t>
  </si>
  <si>
    <t>125.00</t>
  </si>
  <si>
    <t>I</t>
  </si>
  <si>
    <t>DO WE REMOVE THE "NONE"S FROM THE LIST?</t>
  </si>
  <si>
    <t>USE FOR LOOKUP TO UNIQUE CODE</t>
  </si>
  <si>
    <t>USE FOR LOOKUP TO PREREQ UNIQUE CODE</t>
  </si>
  <si>
    <t>LOOKUP CODE BASED ON COURSE NAME</t>
  </si>
  <si>
    <t>LOOKUP BASED ON COURSE NAME</t>
  </si>
  <si>
    <t>J</t>
  </si>
  <si>
    <t>Intro TO Apple Word</t>
  </si>
  <si>
    <t>K</t>
  </si>
  <si>
    <t>L</t>
  </si>
  <si>
    <t>08-AUG-2017</t>
  </si>
  <si>
    <t>N</t>
  </si>
  <si>
    <t>O</t>
  </si>
  <si>
    <t>LOOKUP BASED ON COURSE_NAME</t>
  </si>
  <si>
    <t>P</t>
  </si>
  <si>
    <t xml:space="preserve">Employee_Number                  </t>
  </si>
  <si>
    <t xml:space="preserve">Unique_Code             </t>
  </si>
  <si>
    <t>Q577891</t>
  </si>
  <si>
    <t>01-DEC-2011</t>
  </si>
  <si>
    <t>Q146613</t>
  </si>
  <si>
    <t>12-DEC-2011</t>
  </si>
  <si>
    <t>Q232257</t>
  </si>
  <si>
    <t>Q231861</t>
  </si>
  <si>
    <t>Q678676</t>
  </si>
  <si>
    <t>14-JAN-2012</t>
  </si>
  <si>
    <t>Q709279</t>
  </si>
  <si>
    <t>13-JAN-2012</t>
  </si>
  <si>
    <t>Q599323</t>
  </si>
  <si>
    <t>Q213713</t>
  </si>
  <si>
    <t>10-FEB-2012</t>
  </si>
  <si>
    <t>Q176667</t>
  </si>
  <si>
    <t>25-JAN-2012</t>
  </si>
  <si>
    <t>Q939541</t>
  </si>
  <si>
    <t>Q281025</t>
  </si>
  <si>
    <t>Q841026</t>
  </si>
  <si>
    <t>Q882990</t>
  </si>
  <si>
    <t>15-FEB-2017</t>
  </si>
  <si>
    <t>Q716081</t>
  </si>
  <si>
    <t>17-FEB-2017</t>
  </si>
  <si>
    <t>Q290912</t>
  </si>
  <si>
    <t>16-FEB-2017</t>
  </si>
  <si>
    <t>Q826603</t>
  </si>
  <si>
    <t>02-FEB-2017</t>
  </si>
  <si>
    <t>Q469198</t>
  </si>
  <si>
    <t>30-JAN-2017</t>
  </si>
  <si>
    <t>Q866453</t>
  </si>
  <si>
    <t>09-JAN-2017</t>
  </si>
  <si>
    <t>Q786584</t>
  </si>
  <si>
    <t>14-FEB-2017</t>
  </si>
  <si>
    <t>Q876806</t>
  </si>
  <si>
    <t>Q616426</t>
  </si>
  <si>
    <t>Q438403</t>
  </si>
  <si>
    <t>Q212686</t>
  </si>
  <si>
    <t>10-MAR-2017</t>
  </si>
  <si>
    <t>Q351411</t>
  </si>
  <si>
    <t>Q470088</t>
  </si>
  <si>
    <t>Q712781</t>
  </si>
  <si>
    <t>Q236381</t>
  </si>
  <si>
    <t>25-JUN-2016</t>
  </si>
  <si>
    <t>Q890075</t>
  </si>
  <si>
    <t>23-JUL-2016</t>
  </si>
  <si>
    <t>Q337488</t>
  </si>
  <si>
    <t>Q823203</t>
  </si>
  <si>
    <t>Q645293</t>
  </si>
  <si>
    <t>01-JUL-2016</t>
  </si>
  <si>
    <t>Q257045</t>
  </si>
  <si>
    <t>14-JUN-2016</t>
  </si>
  <si>
    <t>Q767770</t>
  </si>
  <si>
    <t>03-AUG-2016</t>
  </si>
  <si>
    <t>Q810202</t>
  </si>
  <si>
    <t>22-JUN-2016</t>
  </si>
  <si>
    <t>Q114461</t>
  </si>
  <si>
    <t>Q685457</t>
  </si>
  <si>
    <t>Q780490</t>
  </si>
  <si>
    <t>14-AUG-2016</t>
  </si>
  <si>
    <t>Q508758</t>
  </si>
  <si>
    <t>04-JUL-2016</t>
  </si>
  <si>
    <t>Q771823</t>
  </si>
  <si>
    <t>Q118666</t>
  </si>
  <si>
    <t>Q517999</t>
  </si>
  <si>
    <t>Q137382</t>
  </si>
  <si>
    <t>Q139410</t>
  </si>
  <si>
    <t>Q381166</t>
  </si>
  <si>
    <t>10-JUN-2016</t>
  </si>
  <si>
    <t>Q527655</t>
  </si>
  <si>
    <t>06-AUG-2016</t>
  </si>
  <si>
    <t>Q553635</t>
  </si>
  <si>
    <t>13-JUN-2016</t>
  </si>
  <si>
    <t>Q871188</t>
  </si>
  <si>
    <t>28-MAR-2014</t>
  </si>
  <si>
    <t>Q321020</t>
  </si>
  <si>
    <t>28-FEB-2014</t>
  </si>
  <si>
    <t>Q331447</t>
  </si>
  <si>
    <t>Q883822</t>
  </si>
  <si>
    <t>26-FEB-2014</t>
  </si>
  <si>
    <t>Q647500</t>
  </si>
  <si>
    <t>19-APR-2014</t>
  </si>
  <si>
    <t>Q880649</t>
  </si>
  <si>
    <t>Q740480</t>
  </si>
  <si>
    <t>15-MAR-2014</t>
  </si>
  <si>
    <t>Q316935</t>
  </si>
  <si>
    <t>03-AUG-2014</t>
  </si>
  <si>
    <t>Q691756</t>
  </si>
  <si>
    <t>24-JUL-2014</t>
  </si>
  <si>
    <t>Q894498</t>
  </si>
  <si>
    <t>Q747081</t>
  </si>
  <si>
    <t>04-AUG-2014</t>
  </si>
  <si>
    <t>Q489050</t>
  </si>
  <si>
    <t>28-JUL-2014</t>
  </si>
  <si>
    <t>Q403728</t>
  </si>
  <si>
    <t>07-NOV-2014</t>
  </si>
  <si>
    <t>Q214013</t>
  </si>
  <si>
    <t>23-DEC-2014</t>
  </si>
  <si>
    <t>Q729441</t>
  </si>
  <si>
    <t>11-DEC-2014</t>
  </si>
  <si>
    <t>Q473431</t>
  </si>
  <si>
    <t>19-DEC-2015</t>
  </si>
  <si>
    <t>Q173140</t>
  </si>
  <si>
    <t>17-DEC-2015</t>
  </si>
  <si>
    <t>Q667487</t>
  </si>
  <si>
    <t>Q395552</t>
  </si>
  <si>
    <t>04-JAN-2012</t>
  </si>
  <si>
    <t>Q792801</t>
  </si>
  <si>
    <t>Q347623</t>
  </si>
  <si>
    <t>Q198330</t>
  </si>
  <si>
    <t>08-FEB-2012</t>
  </si>
  <si>
    <t>Q425008</t>
  </si>
  <si>
    <t>20-DEC-2015</t>
  </si>
  <si>
    <t>Q573133</t>
  </si>
  <si>
    <t>06-JAN-2012</t>
  </si>
  <si>
    <t>Q429302</t>
  </si>
  <si>
    <t>Q283629</t>
  </si>
  <si>
    <t>16-DEC-2015</t>
  </si>
  <si>
    <t>Q708365</t>
  </si>
  <si>
    <t>Q645628</t>
  </si>
  <si>
    <t>19-JAN-2012</t>
  </si>
  <si>
    <t>Q286553</t>
  </si>
  <si>
    <t>07-FEB-2012</t>
  </si>
  <si>
    <t>Q825453</t>
  </si>
  <si>
    <t>Q625456</t>
  </si>
  <si>
    <t>Q779124</t>
  </si>
  <si>
    <t>Books 'R Us</t>
  </si>
  <si>
    <t>Steve's Books</t>
  </si>
  <si>
    <t>os</t>
  </si>
  <si>
    <t>mac</t>
  </si>
  <si>
    <t>pc</t>
  </si>
  <si>
    <t>CLIENT_Lname</t>
  </si>
  <si>
    <t>??</t>
  </si>
  <si>
    <t>Murray</t>
  </si>
  <si>
    <t>Herman</t>
  </si>
  <si>
    <t>Munster</t>
  </si>
  <si>
    <t>Intermediate Apple Word and  Intro Apple Word</t>
  </si>
  <si>
    <t>Intro to the Internet and Intermediate Java</t>
  </si>
  <si>
    <t>MSEXPL00, SUNJAVA4</t>
  </si>
  <si>
    <t>SUNJAVA4, MSEXPL00</t>
  </si>
  <si>
    <t>Intermediate MS Access  and Intermediate MS Excel</t>
  </si>
  <si>
    <t>NVNETW60, SUNJAVA4</t>
  </si>
  <si>
    <t>Intro to MS Access and Intro to Windows</t>
  </si>
  <si>
    <t>Intro to MS Excel and Intro to Windows</t>
  </si>
  <si>
    <t>Intro to MS Power Point and Intro to Windows</t>
  </si>
  <si>
    <t>Intro to MS Word and Intro to Windows</t>
  </si>
  <si>
    <t>Intro to Novell Networking and Intro to Windows</t>
  </si>
  <si>
    <t>Vendor2</t>
  </si>
  <si>
    <t>Vendor3</t>
  </si>
  <si>
    <t>Vendor4</t>
  </si>
  <si>
    <t>I year</t>
  </si>
  <si>
    <t>Readers Palalce</t>
  </si>
  <si>
    <t>01</t>
  </si>
  <si>
    <t>JAN</t>
  </si>
  <si>
    <t>02</t>
  </si>
  <si>
    <t>FEB</t>
  </si>
  <si>
    <t>03</t>
  </si>
  <si>
    <t>MAR</t>
  </si>
  <si>
    <t>04</t>
  </si>
  <si>
    <t>APR</t>
  </si>
  <si>
    <t>05</t>
  </si>
  <si>
    <t>MAY</t>
  </si>
  <si>
    <t>06</t>
  </si>
  <si>
    <t>JUN</t>
  </si>
  <si>
    <t>07</t>
  </si>
  <si>
    <t>JUL</t>
  </si>
  <si>
    <t>08</t>
  </si>
  <si>
    <t>AUG</t>
  </si>
  <si>
    <t>09</t>
  </si>
  <si>
    <t>SEP</t>
  </si>
  <si>
    <t>10</t>
  </si>
  <si>
    <t>OCT</t>
  </si>
  <si>
    <t>11</t>
  </si>
  <si>
    <t>NOV</t>
  </si>
  <si>
    <t>12</t>
  </si>
  <si>
    <t>DEC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</si>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</sst>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##########"/>
  </numFmts>
  <fonts count="20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"/>
      <name val="Calibri"/>
    </font>
    <font>
      <i/>
      <sz val="11"/>
      <color rgb="FF000080"/>
      <name val="Arial"/>
    </font>
    <font>
      <sz val="11"/>
      <color rgb="FFFFFFFF"/>
      <name val="Arial"/>
    </font>
    <font>
      <sz val="11"/>
      <color rgb="FF000000"/>
      <name val="Arial"/>
    </font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rgb="FFFFFFFF"/>
      <name val="Calibri"/>
    </font>
    <font>
      <sz val="11"/>
      <color rgb="FF4A86E8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name val="Arial"/>
    </font>
    <font>
      <b/>
      <sz val="11"/>
      <color rgb="FFFFFFFF"/>
      <name val="Arial"/>
    </font>
    <font>
      <sz val="10"/>
      <color rgb="FF980000"/>
      <name val="Calibri"/>
    </font>
    <font>
      <sz val="9"/>
      <color rgb="FF000000"/>
      <name val="Arial"/>
    </font>
    <font>
      <strike/>
      <sz val="11"/>
      <color theme="1"/>
      <name val="Calibri"/>
    </font>
    <font>
      <strike/>
      <sz val="11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18CB5"/>
        <bgColor rgb="FFF18CB5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2" fillId="3" borderId="0" xfId="0" applyFont="1" applyFill="1" applyAlignme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/>
    <xf numFmtId="49" fontId="1" fillId="2" borderId="0" xfId="0" applyNumberFormat="1" applyFont="1" applyFill="1" applyAlignment="1">
      <alignment horizontal="left"/>
    </xf>
    <xf numFmtId="0" fontId="1" fillId="5" borderId="0" xfId="0" applyFont="1" applyFill="1"/>
    <xf numFmtId="49" fontId="4" fillId="0" borderId="0" xfId="0" applyNumberFormat="1" applyFont="1" applyAlignment="1">
      <alignment horizontal="left" vertical="top"/>
    </xf>
    <xf numFmtId="49" fontId="5" fillId="6" borderId="0" xfId="0" applyNumberFormat="1" applyFont="1" applyFill="1" applyAlignment="1">
      <alignment horizontal="left" vertical="top"/>
    </xf>
    <xf numFmtId="0" fontId="1" fillId="7" borderId="0" xfId="0" applyFont="1" applyFill="1"/>
    <xf numFmtId="0" fontId="6" fillId="0" borderId="0" xfId="0" applyFont="1" applyAlignment="1">
      <alignment horizontal="left" vertical="top"/>
    </xf>
    <xf numFmtId="49" fontId="1" fillId="7" borderId="0" xfId="0" applyNumberFormat="1" applyFont="1" applyFill="1"/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vertical="top"/>
    </xf>
    <xf numFmtId="19" fontId="6" fillId="0" borderId="0" xfId="0" applyNumberFormat="1" applyFont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49" fontId="1" fillId="0" borderId="0" xfId="0" applyNumberFormat="1" applyFont="1"/>
    <xf numFmtId="49" fontId="0" fillId="0" borderId="0" xfId="0" applyNumberFormat="1" applyFont="1" applyAlignment="1">
      <alignment horizontal="left" vertical="top"/>
    </xf>
    <xf numFmtId="49" fontId="6" fillId="4" borderId="0" xfId="0" applyNumberFormat="1" applyFont="1" applyFill="1" applyAlignment="1">
      <alignment horizontal="left" vertical="top"/>
    </xf>
    <xf numFmtId="0" fontId="7" fillId="0" borderId="0" xfId="0" applyFont="1"/>
    <xf numFmtId="0" fontId="6" fillId="0" borderId="0" xfId="0" applyFont="1" applyAlignment="1">
      <alignment vertical="top"/>
    </xf>
    <xf numFmtId="0" fontId="1" fillId="7" borderId="0" xfId="0" applyFont="1" applyFill="1" applyAlignment="1">
      <alignment horizontal="left"/>
    </xf>
    <xf numFmtId="0" fontId="1" fillId="8" borderId="0" xfId="0" applyFont="1" applyFill="1"/>
    <xf numFmtId="0" fontId="0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49" fontId="6" fillId="7" borderId="0" xfId="0" applyNumberFormat="1" applyFont="1" applyFill="1" applyAlignment="1">
      <alignment vertical="top"/>
    </xf>
    <xf numFmtId="0" fontId="0" fillId="7" borderId="0" xfId="0" applyFont="1" applyFill="1" applyAlignment="1">
      <alignment horizontal="left" vertical="top"/>
    </xf>
    <xf numFmtId="49" fontId="0" fillId="7" borderId="0" xfId="0" applyNumberFormat="1" applyFont="1" applyFill="1" applyAlignment="1">
      <alignment horizontal="left" vertical="top"/>
    </xf>
    <xf numFmtId="0" fontId="6" fillId="7" borderId="0" xfId="0" applyFont="1" applyFill="1" applyAlignment="1">
      <alignment horizontal="left" vertical="top"/>
    </xf>
    <xf numFmtId="49" fontId="6" fillId="7" borderId="0" xfId="0" applyNumberFormat="1" applyFont="1" applyFill="1" applyAlignment="1">
      <alignment horizontal="left" vertical="top"/>
    </xf>
    <xf numFmtId="0" fontId="8" fillId="0" borderId="0" xfId="0" applyFont="1"/>
    <xf numFmtId="49" fontId="6" fillId="0" borderId="0" xfId="0" applyNumberFormat="1" applyFont="1" applyAlignment="1">
      <alignment vertical="top"/>
    </xf>
    <xf numFmtId="0" fontId="9" fillId="0" borderId="0" xfId="0" applyFont="1"/>
    <xf numFmtId="0" fontId="0" fillId="0" borderId="0" xfId="0" applyFont="1" applyAlignment="1">
      <alignment vertical="top"/>
    </xf>
    <xf numFmtId="0" fontId="0" fillId="4" borderId="0" xfId="0" applyFont="1" applyFill="1" applyAlignment="1">
      <alignment vertical="top"/>
    </xf>
    <xf numFmtId="0" fontId="1" fillId="9" borderId="0" xfId="0" applyFont="1" applyFill="1"/>
    <xf numFmtId="0" fontId="10" fillId="9" borderId="0" xfId="0" applyFont="1" applyFill="1"/>
    <xf numFmtId="0" fontId="9" fillId="10" borderId="0" xfId="0" applyFont="1" applyFill="1"/>
    <xf numFmtId="0" fontId="11" fillId="0" borderId="0" xfId="0" applyFont="1"/>
    <xf numFmtId="0" fontId="9" fillId="11" borderId="0" xfId="0" applyFont="1" applyFill="1"/>
    <xf numFmtId="0" fontId="12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9" fillId="12" borderId="0" xfId="0" applyFont="1" applyFill="1"/>
    <xf numFmtId="0" fontId="9" fillId="5" borderId="0" xfId="0" applyFont="1" applyFill="1"/>
    <xf numFmtId="0" fontId="0" fillId="4" borderId="0" xfId="0" applyFont="1" applyFill="1" applyAlignment="1">
      <alignment horizontal="left" vertical="top"/>
    </xf>
    <xf numFmtId="49" fontId="0" fillId="4" borderId="0" xfId="0" applyNumberFormat="1" applyFont="1" applyFill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9" fillId="13" borderId="0" xfId="0" applyFont="1" applyFill="1"/>
    <xf numFmtId="0" fontId="13" fillId="3" borderId="0" xfId="0" applyFont="1" applyFill="1" applyAlignment="1"/>
    <xf numFmtId="49" fontId="14" fillId="3" borderId="0" xfId="0" applyNumberFormat="1" applyFont="1" applyFill="1" applyAlignment="1">
      <alignment horizontal="left"/>
    </xf>
    <xf numFmtId="0" fontId="14" fillId="3" borderId="0" xfId="0" applyFont="1" applyFill="1" applyAlignment="1"/>
    <xf numFmtId="0" fontId="6" fillId="3" borderId="0" xfId="0" applyFont="1" applyFill="1" applyAlignment="1">
      <alignment horizontal="left" vertical="top"/>
    </xf>
    <xf numFmtId="0" fontId="6" fillId="7" borderId="0" xfId="0" applyFont="1" applyFill="1" applyAlignment="1">
      <alignment horizontal="left" vertical="top"/>
    </xf>
    <xf numFmtId="49" fontId="15" fillId="9" borderId="0" xfId="0" applyNumberFormat="1" applyFont="1" applyFill="1" applyAlignment="1">
      <alignment horizontal="left" vertical="top"/>
    </xf>
    <xf numFmtId="0" fontId="1" fillId="3" borderId="0" xfId="0" applyFont="1" applyFill="1"/>
    <xf numFmtId="0" fontId="1" fillId="3" borderId="0" xfId="0" applyFont="1" applyFill="1"/>
    <xf numFmtId="0" fontId="6" fillId="0" borderId="0" xfId="0" applyFont="1" applyAlignment="1">
      <alignment horizontal="left" vertical="top"/>
    </xf>
    <xf numFmtId="0" fontId="16" fillId="0" borderId="0" xfId="0" applyFont="1"/>
    <xf numFmtId="0" fontId="12" fillId="14" borderId="0" xfId="0" applyFont="1" applyFill="1"/>
    <xf numFmtId="0" fontId="6" fillId="3" borderId="0" xfId="0" applyFont="1" applyFill="1" applyAlignment="1">
      <alignment horizontal="left" vertical="top"/>
    </xf>
    <xf numFmtId="0" fontId="9" fillId="15" borderId="0" xfId="0" applyFont="1" applyFill="1"/>
    <xf numFmtId="0" fontId="9" fillId="16" borderId="0" xfId="0" applyFont="1" applyFill="1"/>
    <xf numFmtId="49" fontId="17" fillId="0" borderId="0" xfId="0" applyNumberFormat="1" applyFont="1" applyAlignment="1">
      <alignment horizontal="center"/>
    </xf>
    <xf numFmtId="0" fontId="16" fillId="15" borderId="0" xfId="0" applyFont="1" applyFill="1"/>
    <xf numFmtId="0" fontId="14" fillId="5" borderId="0" xfId="0" applyFont="1" applyFill="1"/>
    <xf numFmtId="0" fontId="9" fillId="14" borderId="0" xfId="0" applyFont="1" applyFill="1"/>
    <xf numFmtId="0" fontId="9" fillId="0" borderId="0" xfId="0" applyFont="1" applyAlignment="1">
      <alignment horizontal="left" vertical="top"/>
    </xf>
    <xf numFmtId="0" fontId="18" fillId="5" borderId="0" xfId="0" applyFont="1" applyFill="1"/>
    <xf numFmtId="0" fontId="1" fillId="3" borderId="0" xfId="0" applyFont="1" applyFill="1" applyAlignment="1"/>
    <xf numFmtId="0" fontId="19" fillId="0" borderId="0" xfId="0" applyFont="1" applyAlignment="1">
      <alignment horizontal="left" vertical="top"/>
    </xf>
    <xf numFmtId="0" fontId="9" fillId="17" borderId="0" xfId="0" applyFont="1" applyFill="1"/>
    <xf numFmtId="49" fontId="1" fillId="5" borderId="0" xfId="0" applyNumberFormat="1" applyFont="1" applyFill="1"/>
    <xf numFmtId="165" fontId="6" fillId="0" borderId="0" xfId="0" applyNumberFormat="1" applyFont="1" applyAlignment="1">
      <alignment horizontal="left" vertical="top"/>
    </xf>
    <xf numFmtId="0" fontId="1" fillId="18" borderId="0" xfId="0" applyFont="1" applyFill="1"/>
    <xf numFmtId="49" fontId="14" fillId="18" borderId="0" xfId="0" applyNumberFormat="1" applyFont="1" applyFill="1" applyAlignment="1">
      <alignment horizontal="left"/>
    </xf>
    <xf numFmtId="0" fontId="14" fillId="18" borderId="0" xfId="0" applyFont="1" applyFill="1" applyAlignment="1"/>
    <xf numFmtId="0" fontId="6" fillId="18" borderId="0" xfId="0" applyFont="1" applyFill="1" applyAlignment="1">
      <alignment horizontal="left" vertical="top"/>
    </xf>
    <xf numFmtId="0" fontId="1" fillId="18" borderId="0" xfId="0" applyFont="1" applyFill="1"/>
    <xf numFmtId="0" fontId="14" fillId="0" borderId="0" xfId="0" applyFont="1" applyAlignment="1"/>
    <xf numFmtId="0" fontId="1" fillId="0" borderId="0" xfId="0" applyFont="1" applyAlignment="1"/>
    <xf numFmtId="165" fontId="19" fillId="0" borderId="0" xfId="0" applyNumberFormat="1" applyFont="1" applyAlignment="1">
      <alignment horizontal="left" vertical="top"/>
    </xf>
    <xf numFmtId="49" fontId="18" fillId="5" borderId="0" xfId="0" applyNumberFormat="1" applyFont="1" applyFill="1"/>
    <xf numFmtId="49" fontId="19" fillId="4" borderId="0" xfId="0" applyNumberFormat="1" applyFont="1" applyFill="1" applyAlignment="1">
      <alignment horizontal="left" vertical="top"/>
    </xf>
    <xf numFmtId="0" fontId="19" fillId="4" borderId="0" xfId="0" applyFont="1" applyFill="1" applyAlignment="1">
      <alignment horizontal="left" vertical="top"/>
    </xf>
    <xf numFmtId="0" fontId="18" fillId="0" borderId="0" xfId="0" applyFont="1"/>
    <xf numFmtId="49" fontId="19" fillId="7" borderId="0" xfId="0" applyNumberFormat="1" applyFont="1" applyFill="1" applyAlignment="1">
      <alignment horizontal="left" vertical="top"/>
    </xf>
    <xf numFmtId="165" fontId="6" fillId="7" borderId="1" xfId="0" applyNumberFormat="1" applyFont="1" applyFill="1" applyBorder="1" applyAlignment="1">
      <alignment horizontal="left" vertical="top"/>
    </xf>
    <xf numFmtId="49" fontId="5" fillId="6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9" fontId="6" fillId="7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8"/>
  <sheetViews>
    <sheetView topLeftCell="A128" workbookViewId="0"/>
  </sheetViews>
  <sheetFormatPr defaultColWidth="12.625" defaultRowHeight="15" customHeight="1" x14ac:dyDescent="0.2"/>
  <cols>
    <col min="1" max="1" width="44.625" customWidth="1"/>
    <col min="2" max="2" width="22.875" customWidth="1"/>
    <col min="3" max="3" width="25.625" customWidth="1"/>
    <col min="4" max="4" width="44.625" customWidth="1"/>
    <col min="5" max="5" width="85" customWidth="1"/>
    <col min="6" max="6" width="34.75" customWidth="1"/>
    <col min="7" max="7" width="28.625" customWidth="1"/>
    <col min="8" max="8" width="26.875" customWidth="1"/>
    <col min="9" max="9" width="29.875" customWidth="1"/>
    <col min="10" max="10" width="57.375" customWidth="1"/>
    <col min="11" max="11" width="79.625" customWidth="1"/>
    <col min="12" max="12" width="75.25" customWidth="1"/>
    <col min="13" max="13" width="18.125" customWidth="1"/>
    <col min="14" max="14" width="16.625" customWidth="1"/>
    <col min="15" max="15" width="7.625" customWidth="1"/>
    <col min="16" max="16" width="15.5" customWidth="1"/>
  </cols>
  <sheetData>
    <row r="1" spans="1:20" x14ac:dyDescent="0.25">
      <c r="A1" s="3" t="s">
        <v>1</v>
      </c>
    </row>
    <row r="3" spans="1:20" x14ac:dyDescent="0.25">
      <c r="A3" s="1" t="s">
        <v>7</v>
      </c>
      <c r="G3" s="6" t="s">
        <v>8</v>
      </c>
    </row>
    <row r="4" spans="1:20" x14ac:dyDescent="0.25">
      <c r="A4" s="5" t="s">
        <v>13</v>
      </c>
      <c r="B4" s="7" t="s">
        <v>14</v>
      </c>
      <c r="C4" s="7" t="s">
        <v>15</v>
      </c>
      <c r="D4" s="1" t="s">
        <v>17</v>
      </c>
      <c r="E4" s="1" t="s">
        <v>19</v>
      </c>
      <c r="F4" s="1" t="s">
        <v>27</v>
      </c>
      <c r="G4" s="9" t="s">
        <v>29</v>
      </c>
      <c r="H4" s="11" t="s">
        <v>33</v>
      </c>
      <c r="I4" s="11" t="s">
        <v>38</v>
      </c>
    </row>
    <row r="5" spans="1:20" x14ac:dyDescent="0.25">
      <c r="A5" s="13" t="s">
        <v>39</v>
      </c>
      <c r="B5" s="13" t="s">
        <v>14</v>
      </c>
      <c r="C5" s="13" t="s">
        <v>15</v>
      </c>
      <c r="D5" s="9" t="s">
        <v>44</v>
      </c>
      <c r="E5" s="13" t="s">
        <v>45</v>
      </c>
      <c r="F5" s="9" t="s">
        <v>47</v>
      </c>
      <c r="G5" s="13" t="s">
        <v>49</v>
      </c>
      <c r="H5" s="13" t="s">
        <v>51</v>
      </c>
      <c r="I5" s="13" t="s">
        <v>53</v>
      </c>
      <c r="T5" s="15"/>
    </row>
    <row r="6" spans="1:20" x14ac:dyDescent="0.25">
      <c r="A6" s="17" t="s">
        <v>56</v>
      </c>
      <c r="B6" s="17" t="s">
        <v>62</v>
      </c>
      <c r="C6" s="17" t="s">
        <v>63</v>
      </c>
      <c r="D6" s="11" t="s">
        <v>36</v>
      </c>
      <c r="E6" s="18" t="s">
        <v>64</v>
      </c>
      <c r="F6" s="11" t="s">
        <v>66</v>
      </c>
      <c r="G6" s="19">
        <v>0.5</v>
      </c>
      <c r="H6" s="20" t="s">
        <v>46</v>
      </c>
      <c r="I6" s="20" t="s">
        <v>70</v>
      </c>
      <c r="J6" s="6" t="str">
        <f t="shared" ref="J6:J44" si="0">CONCATENATE("'",A6,"'",",","'",B6,"'",",","'",C6,"'",",","'",D6,"'",",","'",E6,"'",",","'",F6,"'")</f>
        <v>'10017','04-APR-2018','05-APR-2018','199111011','2a','ADV-APPLE-WORD'</v>
      </c>
      <c r="K6" s="6" t="str">
        <f t="shared" ref="K6:K44" si="1">CONCATENATE("INSERT INTO CLASS VALUES","(",J6,")",";")</f>
        <v>INSERT INTO CLASS VALUES('10017','04-APR-2018','05-APR-2018','199111011','2a','ADV-APPLE-WORD');</v>
      </c>
      <c r="T6" s="15"/>
    </row>
    <row r="7" spans="1:20" x14ac:dyDescent="0.25">
      <c r="A7" s="17" t="s">
        <v>78</v>
      </c>
      <c r="B7" s="17" t="s">
        <v>80</v>
      </c>
      <c r="C7" s="17" t="s">
        <v>80</v>
      </c>
      <c r="D7" s="11" t="s">
        <v>79</v>
      </c>
      <c r="E7" s="15" t="s">
        <v>85</v>
      </c>
      <c r="F7" s="11" t="s">
        <v>87</v>
      </c>
      <c r="G7" s="19">
        <v>0.41666666666666669</v>
      </c>
      <c r="H7" s="20" t="s">
        <v>84</v>
      </c>
      <c r="I7" s="20" t="s">
        <v>90</v>
      </c>
      <c r="J7" s="6" t="str">
        <f t="shared" si="0"/>
        <v>'10011','02-APR-2018','02-APR-2018','199712151','1a','ADV-INTERNET'</v>
      </c>
      <c r="K7" s="6" t="str">
        <f t="shared" si="1"/>
        <v>INSERT INTO CLASS VALUES('10011','02-APR-2018','02-APR-2018','199712151','1a','ADV-INTERNET');</v>
      </c>
      <c r="T7" s="15"/>
    </row>
    <row r="8" spans="1:20" x14ac:dyDescent="0.25">
      <c r="A8" s="17" t="s">
        <v>103</v>
      </c>
      <c r="B8" s="17" t="s">
        <v>107</v>
      </c>
      <c r="C8" s="17" t="s">
        <v>108</v>
      </c>
      <c r="D8" s="11" t="s">
        <v>79</v>
      </c>
      <c r="E8" s="15">
        <v>8</v>
      </c>
      <c r="F8" s="11" t="s">
        <v>109</v>
      </c>
      <c r="G8" s="19">
        <v>0.41666666666666669</v>
      </c>
      <c r="H8" s="20" t="s">
        <v>84</v>
      </c>
      <c r="I8" s="20" t="s">
        <v>112</v>
      </c>
      <c r="J8" s="6" t="str">
        <f t="shared" si="0"/>
        <v>'10030','22-APR-2018','24-APR-2018','199712151','8','ADV-JAVA'</v>
      </c>
      <c r="K8" s="6" t="str">
        <f t="shared" si="1"/>
        <v>INSERT INTO CLASS VALUES('10030','22-APR-2018','24-APR-2018','199712151','8','ADV-JAVA');</v>
      </c>
      <c r="T8" s="15"/>
    </row>
    <row r="9" spans="1:20" x14ac:dyDescent="0.25">
      <c r="A9" s="17" t="s">
        <v>119</v>
      </c>
      <c r="B9" s="17" t="s">
        <v>62</v>
      </c>
      <c r="C9" s="17" t="s">
        <v>63</v>
      </c>
      <c r="D9" s="11" t="s">
        <v>121</v>
      </c>
      <c r="E9" s="15">
        <v>5</v>
      </c>
      <c r="F9" s="11" t="s">
        <v>122</v>
      </c>
      <c r="G9" s="19">
        <v>0.75</v>
      </c>
      <c r="H9" s="20" t="s">
        <v>124</v>
      </c>
      <c r="I9" s="20" t="s">
        <v>126</v>
      </c>
      <c r="J9" s="6" t="str">
        <f t="shared" si="0"/>
        <v>'10014','04-APR-2018','05-APR-2018','200111051','5','ADV-MS-ACCESS'</v>
      </c>
      <c r="K9" s="6" t="str">
        <f t="shared" si="1"/>
        <v>INSERT INTO CLASS VALUES('10014','04-APR-2018','05-APR-2018','200111051','5','ADV-MS-ACCESS');</v>
      </c>
      <c r="T9" s="15"/>
    </row>
    <row r="10" spans="1:20" x14ac:dyDescent="0.25">
      <c r="A10" s="17" t="s">
        <v>132</v>
      </c>
      <c r="B10" s="17" t="s">
        <v>135</v>
      </c>
      <c r="C10" s="17" t="s">
        <v>136</v>
      </c>
      <c r="D10" s="11" t="s">
        <v>79</v>
      </c>
      <c r="E10" s="15">
        <v>5</v>
      </c>
      <c r="F10" s="11" t="s">
        <v>137</v>
      </c>
      <c r="G10" s="19">
        <v>0.5</v>
      </c>
      <c r="H10" s="20" t="s">
        <v>84</v>
      </c>
      <c r="I10" s="20" t="s">
        <v>139</v>
      </c>
      <c r="J10" s="6" t="str">
        <f t="shared" si="0"/>
        <v>'10009','11-APR-2018','12-APR-2018','199712151','5','ADV-MS-EXCEL'</v>
      </c>
      <c r="K10" s="6" t="str">
        <f t="shared" si="1"/>
        <v>INSERT INTO CLASS VALUES('10009','11-APR-2018','12-APR-2018','199712151','5','ADV-MS-EXCEL');</v>
      </c>
      <c r="T10" s="15"/>
    </row>
    <row r="11" spans="1:20" x14ac:dyDescent="0.25">
      <c r="A11" s="17" t="s">
        <v>146</v>
      </c>
      <c r="B11" s="17" t="s">
        <v>149</v>
      </c>
      <c r="C11" s="17" t="s">
        <v>150</v>
      </c>
      <c r="D11" s="11" t="s">
        <v>94</v>
      </c>
      <c r="E11" s="15">
        <v>3</v>
      </c>
      <c r="F11" s="11" t="s">
        <v>151</v>
      </c>
      <c r="G11" s="19">
        <v>0.83333333333333337</v>
      </c>
      <c r="H11" s="20" t="s">
        <v>98</v>
      </c>
      <c r="I11" s="20" t="s">
        <v>155</v>
      </c>
      <c r="J11" s="6" t="str">
        <f t="shared" si="0"/>
        <v>'10006','15-APR-2018','16-APR-2018','199905101','3','ADV-MS-PPT'</v>
      </c>
      <c r="K11" s="6" t="str">
        <f t="shared" si="1"/>
        <v>INSERT INTO CLASS VALUES('10006','15-APR-2018','16-APR-2018','199905101','3','ADV-MS-PPT');</v>
      </c>
      <c r="T11" s="15"/>
    </row>
    <row r="12" spans="1:20" x14ac:dyDescent="0.25">
      <c r="A12" s="17" t="s">
        <v>165</v>
      </c>
      <c r="B12" s="17" t="s">
        <v>167</v>
      </c>
      <c r="C12" s="17" t="s">
        <v>168</v>
      </c>
      <c r="D12" s="11" t="s">
        <v>110</v>
      </c>
      <c r="E12" s="15">
        <v>3</v>
      </c>
      <c r="F12" s="11" t="s">
        <v>169</v>
      </c>
      <c r="G12" s="19">
        <v>0.58333333333333337</v>
      </c>
      <c r="H12" s="20" t="s">
        <v>114</v>
      </c>
      <c r="I12" s="20" t="s">
        <v>170</v>
      </c>
      <c r="J12" s="6" t="str">
        <f t="shared" si="0"/>
        <v>'10003','08-APR-2018','09-APR-2018','199905102','3','ADV-MS-WORD'</v>
      </c>
      <c r="K12" s="6" t="str">
        <f t="shared" si="1"/>
        <v>INSERT INTO CLASS VALUES('10003','08-APR-2018','09-APR-2018','199905102','3','ADV-MS-WORD');</v>
      </c>
      <c r="T12" s="15"/>
    </row>
    <row r="13" spans="1:20" x14ac:dyDescent="0.25">
      <c r="A13" s="17" t="s">
        <v>173</v>
      </c>
      <c r="B13" s="17" t="s">
        <v>107</v>
      </c>
      <c r="C13" s="17" t="s">
        <v>175</v>
      </c>
      <c r="D13" s="11" t="s">
        <v>36</v>
      </c>
      <c r="E13" s="15">
        <v>4</v>
      </c>
      <c r="F13" s="11" t="s">
        <v>177</v>
      </c>
      <c r="G13" s="19">
        <v>0.5</v>
      </c>
      <c r="H13" s="20" t="s">
        <v>46</v>
      </c>
      <c r="I13" s="20" t="s">
        <v>179</v>
      </c>
      <c r="J13" s="6" t="str">
        <f t="shared" si="0"/>
        <v>'10023','22-APR-2018','26-APR-2018','199111011','4','ADV-NOVELL-NETWORK'</v>
      </c>
      <c r="K13" s="6" t="str">
        <f t="shared" si="1"/>
        <v>INSERT INTO CLASS VALUES('10023','22-APR-2018','26-APR-2018','199111011','4','ADV-NOVELL-NETWORK');</v>
      </c>
      <c r="T13" s="15"/>
    </row>
    <row r="14" spans="1:20" x14ac:dyDescent="0.25">
      <c r="A14" s="17" t="s">
        <v>185</v>
      </c>
      <c r="B14" s="17" t="s">
        <v>107</v>
      </c>
      <c r="C14" s="17" t="s">
        <v>175</v>
      </c>
      <c r="D14" s="11" t="s">
        <v>138</v>
      </c>
      <c r="E14" s="18" t="s">
        <v>64</v>
      </c>
      <c r="F14" s="11" t="s">
        <v>189</v>
      </c>
      <c r="G14" s="19">
        <v>0.75</v>
      </c>
      <c r="H14" s="20" t="s">
        <v>142</v>
      </c>
      <c r="I14" s="20" t="s">
        <v>192</v>
      </c>
      <c r="J14" s="6" t="str">
        <f t="shared" si="0"/>
        <v>'10020','22-APR-2018','26-APR-2018','200006121','2a','ADV-PHOTOSHOP-MAC'</v>
      </c>
      <c r="K14" s="6" t="str">
        <f t="shared" si="1"/>
        <v>INSERT INTO CLASS VALUES('10020','22-APR-2018','26-APR-2018','200006121','2a','ADV-PHOTOSHOP-MAC');</v>
      </c>
      <c r="T14" s="15"/>
    </row>
    <row r="15" spans="1:20" x14ac:dyDescent="0.25">
      <c r="A15" s="17" t="s">
        <v>193</v>
      </c>
      <c r="B15" s="17" t="s">
        <v>80</v>
      </c>
      <c r="C15" s="17" t="s">
        <v>194</v>
      </c>
      <c r="D15" s="11" t="s">
        <v>94</v>
      </c>
      <c r="E15" s="18" t="s">
        <v>64</v>
      </c>
      <c r="F15" s="11" t="s">
        <v>195</v>
      </c>
      <c r="G15" s="19">
        <v>0.41666666666666669</v>
      </c>
      <c r="H15" s="20" t="s">
        <v>98</v>
      </c>
      <c r="I15" s="20" t="s">
        <v>196</v>
      </c>
      <c r="J15" s="6" t="str">
        <f t="shared" si="0"/>
        <v>'10016','02-APR-2018','03-APR-2018','199905101','2a','INTMED-APPLE-WORD'</v>
      </c>
      <c r="K15" s="6" t="str">
        <f t="shared" si="1"/>
        <v>INSERT INTO CLASS VALUES('10016','02-APR-2018','03-APR-2018','199905101','2a','INTMED-APPLE-WORD');</v>
      </c>
      <c r="T15" s="15"/>
    </row>
    <row r="16" spans="1:20" x14ac:dyDescent="0.25">
      <c r="A16" s="17" t="s">
        <v>198</v>
      </c>
      <c r="B16" s="17" t="s">
        <v>167</v>
      </c>
      <c r="C16" s="17" t="s">
        <v>168</v>
      </c>
      <c r="D16" s="11" t="s">
        <v>36</v>
      </c>
      <c r="E16" s="15">
        <v>8</v>
      </c>
      <c r="F16" s="11" t="s">
        <v>199</v>
      </c>
      <c r="G16" s="19">
        <v>0.33333333333333331</v>
      </c>
      <c r="H16" s="20" t="s">
        <v>46</v>
      </c>
      <c r="I16" s="20" t="s">
        <v>200</v>
      </c>
      <c r="J16" s="6" t="str">
        <f t="shared" si="0"/>
        <v>'10029','08-APR-2018','09-APR-2018','199111011','8','INTMED-JAVA'</v>
      </c>
      <c r="K16" s="6" t="str">
        <f t="shared" si="1"/>
        <v>INSERT INTO CLASS VALUES('10029','08-APR-2018','09-APR-2018','199111011','8','INTMED-JAVA');</v>
      </c>
      <c r="T16" s="15"/>
    </row>
    <row r="17" spans="1:20" x14ac:dyDescent="0.25">
      <c r="A17" s="17" t="s">
        <v>206</v>
      </c>
      <c r="B17" s="17" t="s">
        <v>80</v>
      </c>
      <c r="C17" s="17" t="s">
        <v>194</v>
      </c>
      <c r="D17" s="11" t="s">
        <v>110</v>
      </c>
      <c r="E17" s="15">
        <v>5</v>
      </c>
      <c r="F17" s="11" t="s">
        <v>210</v>
      </c>
      <c r="G17" s="19">
        <v>0.66666666666666663</v>
      </c>
      <c r="H17" s="20" t="s">
        <v>114</v>
      </c>
      <c r="I17" s="20" t="s">
        <v>211</v>
      </c>
      <c r="J17" s="6" t="str">
        <f t="shared" si="0"/>
        <v>'10013','02-APR-2018','03-APR-2018','199905102','5','INTMED-MS-ACCESS'</v>
      </c>
      <c r="K17" s="6" t="str">
        <f t="shared" si="1"/>
        <v>INSERT INTO CLASS VALUES('10013','02-APR-2018','03-APR-2018','199905102','5','INTMED-MS-ACCESS');</v>
      </c>
      <c r="T17" s="15"/>
    </row>
    <row r="18" spans="1:20" x14ac:dyDescent="0.25">
      <c r="A18" s="17" t="s">
        <v>218</v>
      </c>
      <c r="B18" s="17" t="s">
        <v>168</v>
      </c>
      <c r="C18" s="17" t="s">
        <v>220</v>
      </c>
      <c r="D18" s="11" t="s">
        <v>79</v>
      </c>
      <c r="E18" s="15">
        <v>5</v>
      </c>
      <c r="F18" s="11" t="s">
        <v>224</v>
      </c>
      <c r="G18" s="19">
        <v>0.41666666666666669</v>
      </c>
      <c r="H18" s="20" t="s">
        <v>84</v>
      </c>
      <c r="I18" s="20" t="s">
        <v>225</v>
      </c>
      <c r="J18" s="6" t="str">
        <f t="shared" si="0"/>
        <v>'10008','09-APR-2018','10-APR-2018','199712151','5','INTMED-MS-EXCEL'</v>
      </c>
      <c r="K18" s="6" t="str">
        <f t="shared" si="1"/>
        <v>INSERT INTO CLASS VALUES('10008','09-APR-2018','10-APR-2018','199712151','5','INTMED-MS-EXCEL');</v>
      </c>
      <c r="T18" s="15"/>
    </row>
    <row r="19" spans="1:20" x14ac:dyDescent="0.25">
      <c r="A19" s="17" t="s">
        <v>232</v>
      </c>
      <c r="B19" s="17" t="s">
        <v>220</v>
      </c>
      <c r="C19" s="17" t="s">
        <v>135</v>
      </c>
      <c r="D19" s="11" t="s">
        <v>36</v>
      </c>
      <c r="E19" s="15">
        <v>3</v>
      </c>
      <c r="F19" s="11" t="s">
        <v>237</v>
      </c>
      <c r="G19" s="19">
        <v>0.75</v>
      </c>
      <c r="H19" s="20" t="s">
        <v>46</v>
      </c>
      <c r="I19" s="20" t="s">
        <v>238</v>
      </c>
      <c r="J19" s="6" t="str">
        <f t="shared" si="0"/>
        <v>'10005','10-APR-2018','11-APR-2018','199111011','3','INTMED-MS-PPT'</v>
      </c>
      <c r="K19" s="6" t="str">
        <f t="shared" si="1"/>
        <v>INSERT INTO CLASS VALUES('10005','10-APR-2018','11-APR-2018','199111011','3','INTMED-MS-PPT');</v>
      </c>
      <c r="T19" s="15"/>
    </row>
    <row r="20" spans="1:20" x14ac:dyDescent="0.25">
      <c r="A20" s="17" t="s">
        <v>240</v>
      </c>
      <c r="B20" s="17" t="s">
        <v>194</v>
      </c>
      <c r="C20" s="17" t="s">
        <v>62</v>
      </c>
      <c r="D20" s="11" t="s">
        <v>79</v>
      </c>
      <c r="E20" s="15">
        <v>3</v>
      </c>
      <c r="F20" s="11" t="s">
        <v>248</v>
      </c>
      <c r="G20" s="19">
        <v>0.41666666666666669</v>
      </c>
      <c r="H20" s="20" t="s">
        <v>84</v>
      </c>
      <c r="I20" s="20" t="s">
        <v>250</v>
      </c>
      <c r="J20" s="6" t="str">
        <f t="shared" si="0"/>
        <v>'10002','03-APR-2018','04-APR-2018','199712151','3','INTMED-MS-WORD'</v>
      </c>
      <c r="K20" s="6" t="str">
        <f t="shared" si="1"/>
        <v>INSERT INTO CLASS VALUES('10002','03-APR-2018','04-APR-2018','199712151','3','INTMED-MS-WORD');</v>
      </c>
      <c r="T20" s="15"/>
    </row>
    <row r="21" spans="1:20" x14ac:dyDescent="0.25">
      <c r="A21" s="17" t="s">
        <v>251</v>
      </c>
      <c r="B21" s="17" t="s">
        <v>149</v>
      </c>
      <c r="C21" s="17" t="s">
        <v>253</v>
      </c>
      <c r="D21" s="11" t="s">
        <v>213</v>
      </c>
      <c r="E21" s="15">
        <v>4</v>
      </c>
      <c r="F21" s="11" t="s">
        <v>254</v>
      </c>
      <c r="G21" s="19">
        <v>0.41666666666666669</v>
      </c>
      <c r="H21" s="20" t="s">
        <v>216</v>
      </c>
      <c r="I21" s="20" t="s">
        <v>255</v>
      </c>
      <c r="J21" s="6" t="str">
        <f t="shared" si="0"/>
        <v>'10022','15-APR-2018','17-APR-2018','200112041','4','INTMED-NOVELL-NETWORK'</v>
      </c>
      <c r="K21" s="6" t="str">
        <f t="shared" si="1"/>
        <v>INSERT INTO CLASS VALUES('10022','15-APR-2018','17-APR-2018','200112041','4','INTMED-NOVELL-NETWORK');</v>
      </c>
      <c r="T21" s="15"/>
    </row>
    <row r="22" spans="1:20" x14ac:dyDescent="0.25">
      <c r="A22" s="17" t="s">
        <v>256</v>
      </c>
      <c r="B22" s="17" t="s">
        <v>149</v>
      </c>
      <c r="C22" s="17" t="s">
        <v>253</v>
      </c>
      <c r="D22" s="11" t="s">
        <v>79</v>
      </c>
      <c r="E22" s="18" t="s">
        <v>64</v>
      </c>
      <c r="F22" s="11" t="s">
        <v>257</v>
      </c>
      <c r="G22" s="19">
        <v>0.66666666666666663</v>
      </c>
      <c r="H22" s="20" t="s">
        <v>84</v>
      </c>
      <c r="I22" s="20" t="s">
        <v>259</v>
      </c>
      <c r="J22" s="6" t="str">
        <f t="shared" si="0"/>
        <v>'10019','15-APR-2018','17-APR-2018','199712151','2a','INTMED-PHOTOSHOP-MAC'</v>
      </c>
      <c r="K22" s="6" t="str">
        <f t="shared" si="1"/>
        <v>INSERT INTO CLASS VALUES('10019','15-APR-2018','17-APR-2018','199712151','2a','INTMED-PHOTOSHOP-MAC');</v>
      </c>
      <c r="T22" s="15"/>
    </row>
    <row r="23" spans="1:20" x14ac:dyDescent="0.25">
      <c r="A23" s="17" t="s">
        <v>261</v>
      </c>
      <c r="B23" s="17" t="s">
        <v>263</v>
      </c>
      <c r="C23" s="17" t="s">
        <v>263</v>
      </c>
      <c r="D23" s="11" t="s">
        <v>121</v>
      </c>
      <c r="E23" s="18" t="s">
        <v>262</v>
      </c>
      <c r="F23" s="11" t="s">
        <v>264</v>
      </c>
      <c r="G23" s="19">
        <v>0.33333333333333331</v>
      </c>
      <c r="H23" s="20" t="s">
        <v>124</v>
      </c>
      <c r="I23" s="20" t="s">
        <v>265</v>
      </c>
      <c r="J23" s="6" t="str">
        <f t="shared" si="0"/>
        <v>'10015','29-APR-2018','29-APR-2018','200111051','2b','INTRO-APPLE-WORD'</v>
      </c>
      <c r="K23" s="6" t="str">
        <f t="shared" si="1"/>
        <v>INSERT INTO CLASS VALUES('10015','29-APR-2018','29-APR-2018','200111051','2b','INTRO-APPLE-WORD');</v>
      </c>
      <c r="T23" s="15"/>
    </row>
    <row r="24" spans="1:20" x14ac:dyDescent="0.25">
      <c r="A24" s="17" t="s">
        <v>267</v>
      </c>
      <c r="B24" s="17" t="s">
        <v>62</v>
      </c>
      <c r="C24" s="17" t="s">
        <v>62</v>
      </c>
      <c r="D24" s="11" t="s">
        <v>94</v>
      </c>
      <c r="E24" s="15">
        <v>6</v>
      </c>
      <c r="F24" s="11" t="s">
        <v>269</v>
      </c>
      <c r="G24" s="19">
        <v>0.33333333333333331</v>
      </c>
      <c r="H24" s="20" t="s">
        <v>98</v>
      </c>
      <c r="I24" s="20" t="s">
        <v>270</v>
      </c>
      <c r="J24" s="6" t="str">
        <f t="shared" si="0"/>
        <v>'10024','04-APR-2018','04-APR-2018','199905101','6','INTRO-COMPUTING'</v>
      </c>
      <c r="K24" s="6" t="str">
        <f t="shared" si="1"/>
        <v>INSERT INTO CLASS VALUES('10024','04-APR-2018','04-APR-2018','199905101','6','INTRO-COMPUTING');</v>
      </c>
      <c r="T24" s="15"/>
    </row>
    <row r="25" spans="1:20" x14ac:dyDescent="0.25">
      <c r="A25" s="17" t="s">
        <v>272</v>
      </c>
      <c r="B25" s="17" t="s">
        <v>273</v>
      </c>
      <c r="C25" s="17" t="s">
        <v>273</v>
      </c>
      <c r="D25" s="11" t="s">
        <v>79</v>
      </c>
      <c r="E25" s="15">
        <v>6</v>
      </c>
      <c r="F25" s="11" t="s">
        <v>274</v>
      </c>
      <c r="G25" s="19">
        <v>0.41666666666666669</v>
      </c>
      <c r="H25" s="20" t="s">
        <v>84</v>
      </c>
      <c r="I25" s="20" t="s">
        <v>275</v>
      </c>
      <c r="J25" s="6" t="str">
        <f t="shared" si="0"/>
        <v>'10025','01-APR-2018','01-APR-2018','199712151','6','INTRO-GRAPHICS'</v>
      </c>
      <c r="K25" s="6" t="str">
        <f t="shared" si="1"/>
        <v>INSERT INTO CLASS VALUES('10025','01-APR-2018','01-APR-2018','199712151','6','INTRO-GRAPHICS');</v>
      </c>
      <c r="T25" s="15"/>
    </row>
    <row r="26" spans="1:20" x14ac:dyDescent="0.25">
      <c r="A26" s="17" t="s">
        <v>277</v>
      </c>
      <c r="B26" s="17" t="s">
        <v>62</v>
      </c>
      <c r="C26" s="17" t="s">
        <v>62</v>
      </c>
      <c r="D26" s="11" t="s">
        <v>213</v>
      </c>
      <c r="E26" s="15">
        <v>7</v>
      </c>
      <c r="F26" s="11" t="s">
        <v>283</v>
      </c>
      <c r="G26" s="19">
        <v>0.41666666666666669</v>
      </c>
      <c r="H26" s="20" t="s">
        <v>216</v>
      </c>
      <c r="I26" s="20" t="s">
        <v>287</v>
      </c>
      <c r="J26" s="6" t="str">
        <f t="shared" si="0"/>
        <v>'10028','04-APR-2018','04-APR-2018','200112041','7','INTRO-JAVA'</v>
      </c>
      <c r="K26" s="6" t="str">
        <f t="shared" si="1"/>
        <v>INSERT INTO CLASS VALUES('10028','04-APR-2018','04-APR-2018','200112041','7','INTRO-JAVA');</v>
      </c>
      <c r="T26" s="15"/>
    </row>
    <row r="27" spans="1:20" x14ac:dyDescent="0.25">
      <c r="A27" s="17" t="s">
        <v>289</v>
      </c>
      <c r="B27" s="17" t="s">
        <v>273</v>
      </c>
      <c r="C27" s="17" t="s">
        <v>273</v>
      </c>
      <c r="D27" s="11" t="s">
        <v>36</v>
      </c>
      <c r="E27" s="18" t="s">
        <v>262</v>
      </c>
      <c r="F27" s="11" t="s">
        <v>290</v>
      </c>
      <c r="G27" s="19">
        <v>0.83333333333333337</v>
      </c>
      <c r="H27" s="20" t="s">
        <v>46</v>
      </c>
      <c r="I27" s="20" t="s">
        <v>291</v>
      </c>
      <c r="J27" s="6" t="str">
        <f t="shared" si="0"/>
        <v>'10026','01-APR-2018','01-APR-2018','199111011','2b','INTRO-MAC'</v>
      </c>
      <c r="K27" s="6" t="str">
        <f t="shared" si="1"/>
        <v>INSERT INTO CLASS VALUES('10026','01-APR-2018','01-APR-2018','199111011','2b','INTRO-MAC');</v>
      </c>
      <c r="T27" s="15"/>
    </row>
    <row r="28" spans="1:20" x14ac:dyDescent="0.25">
      <c r="A28" s="17" t="s">
        <v>296</v>
      </c>
      <c r="B28" s="17" t="s">
        <v>273</v>
      </c>
      <c r="C28" s="17" t="s">
        <v>273</v>
      </c>
      <c r="D28" s="11" t="s">
        <v>138</v>
      </c>
      <c r="E28" s="15">
        <v>5</v>
      </c>
      <c r="F28" s="11" t="s">
        <v>299</v>
      </c>
      <c r="G28" s="19">
        <v>0.58333333333333337</v>
      </c>
      <c r="H28" s="20" t="s">
        <v>142</v>
      </c>
      <c r="I28" s="20" t="s">
        <v>303</v>
      </c>
      <c r="J28" s="6" t="str">
        <f t="shared" si="0"/>
        <v>'10012','01-APR-2018','01-APR-2018','200006121','5','INTRO-MS-ACCESS'</v>
      </c>
      <c r="K28" s="6" t="str">
        <f t="shared" si="1"/>
        <v>INSERT INTO CLASS VALUES('10012','01-APR-2018','01-APR-2018','200006121','5','INTRO-MS-ACCESS');</v>
      </c>
      <c r="T28" s="15"/>
    </row>
    <row r="29" spans="1:20" x14ac:dyDescent="0.25">
      <c r="A29" s="17" t="s">
        <v>308</v>
      </c>
      <c r="B29" s="17" t="s">
        <v>167</v>
      </c>
      <c r="C29" s="17" t="s">
        <v>167</v>
      </c>
      <c r="D29" s="11" t="s">
        <v>79</v>
      </c>
      <c r="E29" s="15">
        <v>5</v>
      </c>
      <c r="F29" s="11" t="s">
        <v>312</v>
      </c>
      <c r="G29" s="19">
        <v>0.33333333333333331</v>
      </c>
      <c r="H29" s="20" t="s">
        <v>84</v>
      </c>
      <c r="I29" s="20" t="s">
        <v>313</v>
      </c>
      <c r="J29" s="6" t="str">
        <f t="shared" si="0"/>
        <v>'10007','08-APR-2018','08-APR-2018','199712151','5','INTRO-MS-EXCEL'</v>
      </c>
      <c r="K29" s="6" t="str">
        <f t="shared" si="1"/>
        <v>INSERT INTO CLASS VALUES('10007','08-APR-2018','08-APR-2018','199712151','5','INTRO-MS-EXCEL');</v>
      </c>
      <c r="T29" s="15"/>
    </row>
    <row r="30" spans="1:20" x14ac:dyDescent="0.25">
      <c r="A30" s="17" t="s">
        <v>317</v>
      </c>
      <c r="B30" s="17" t="s">
        <v>63</v>
      </c>
      <c r="C30" s="17" t="s">
        <v>63</v>
      </c>
      <c r="D30" s="11" t="s">
        <v>94</v>
      </c>
      <c r="E30" s="15">
        <v>3</v>
      </c>
      <c r="F30" s="11" t="s">
        <v>321</v>
      </c>
      <c r="G30" s="19">
        <v>0.66666666666666663</v>
      </c>
      <c r="H30" s="20" t="s">
        <v>98</v>
      </c>
      <c r="I30" s="20" t="s">
        <v>323</v>
      </c>
      <c r="J30" s="6" t="str">
        <f t="shared" si="0"/>
        <v>'10004','05-APR-2018','05-APR-2018','199905101','3','INTRO-MS-PPT'</v>
      </c>
      <c r="K30" s="6" t="str">
        <f t="shared" si="1"/>
        <v>INSERT INTO CLASS VALUES('10004','05-APR-2018','05-APR-2018','199905101','3','INTRO-MS-PPT');</v>
      </c>
      <c r="T30" s="15"/>
    </row>
    <row r="31" spans="1:20" x14ac:dyDescent="0.25">
      <c r="A31" s="17" t="s">
        <v>328</v>
      </c>
      <c r="B31" s="17" t="s">
        <v>80</v>
      </c>
      <c r="C31" s="17" t="s">
        <v>80</v>
      </c>
      <c r="D31" s="11" t="s">
        <v>36</v>
      </c>
      <c r="E31" s="15">
        <v>3</v>
      </c>
      <c r="F31" s="11" t="s">
        <v>329</v>
      </c>
      <c r="G31" s="19">
        <v>0.33333333333333331</v>
      </c>
      <c r="H31" s="20" t="s">
        <v>46</v>
      </c>
      <c r="I31" s="20" t="s">
        <v>333</v>
      </c>
      <c r="J31" s="6" t="str">
        <f t="shared" si="0"/>
        <v>'10001','02-APR-2018','02-APR-2018','199111011','3','INTRO-MS-WORD'</v>
      </c>
      <c r="K31" s="6" t="str">
        <f t="shared" si="1"/>
        <v>INSERT INTO CLASS VALUES('10001','02-APR-2018','02-APR-2018','199111011','3','INTRO-MS-WORD');</v>
      </c>
      <c r="T31" s="15"/>
    </row>
    <row r="32" spans="1:20" x14ac:dyDescent="0.25">
      <c r="A32" s="17" t="s">
        <v>338</v>
      </c>
      <c r="B32" s="17" t="s">
        <v>273</v>
      </c>
      <c r="C32" s="17" t="s">
        <v>194</v>
      </c>
      <c r="D32" s="11" t="s">
        <v>213</v>
      </c>
      <c r="E32" s="15">
        <v>4</v>
      </c>
      <c r="F32" s="11" t="s">
        <v>341</v>
      </c>
      <c r="G32" s="19">
        <v>0.33333333333333331</v>
      </c>
      <c r="H32" s="20" t="s">
        <v>216</v>
      </c>
      <c r="I32" s="20" t="s">
        <v>345</v>
      </c>
      <c r="J32" s="6" t="str">
        <f t="shared" si="0"/>
        <v>'10021','01-APR-2018','03-APR-2018','200112041','4','INTRO-NOVELL-NETWORK'</v>
      </c>
      <c r="K32" s="6" t="str">
        <f t="shared" si="1"/>
        <v>INSERT INTO CLASS VALUES('10021','01-APR-2018','03-APR-2018','200112041','4','INTRO-NOVELL-NETWORK');</v>
      </c>
      <c r="T32" s="15"/>
    </row>
    <row r="33" spans="1:20" x14ac:dyDescent="0.25">
      <c r="A33" s="17" t="s">
        <v>348</v>
      </c>
      <c r="B33" s="17" t="s">
        <v>167</v>
      </c>
      <c r="C33" s="17" t="s">
        <v>220</v>
      </c>
      <c r="D33" s="11" t="s">
        <v>121</v>
      </c>
      <c r="E33" s="18" t="s">
        <v>262</v>
      </c>
      <c r="F33" s="11" t="s">
        <v>349</v>
      </c>
      <c r="G33" s="19">
        <v>0.58333333333333337</v>
      </c>
      <c r="H33" s="20" t="s">
        <v>124</v>
      </c>
      <c r="I33" s="20" t="s">
        <v>352</v>
      </c>
      <c r="J33" s="6" t="str">
        <f t="shared" si="0"/>
        <v>'10018','08-APR-2018','10-APR-2018','200111051','2b','INTRO-PHOTOSHOP-MAC'</v>
      </c>
      <c r="K33" s="6" t="str">
        <f t="shared" si="1"/>
        <v>INSERT INTO CLASS VALUES('10018','08-APR-2018','10-APR-2018','200111051','2b','INTRO-PHOTOSHOP-MAC');</v>
      </c>
      <c r="T33" s="15"/>
    </row>
    <row r="34" spans="1:20" x14ac:dyDescent="0.25">
      <c r="A34" s="17" t="s">
        <v>356</v>
      </c>
      <c r="B34" s="17" t="s">
        <v>273</v>
      </c>
      <c r="C34" s="17" t="s">
        <v>273</v>
      </c>
      <c r="D34" s="11" t="s">
        <v>123</v>
      </c>
      <c r="E34" s="15" t="s">
        <v>85</v>
      </c>
      <c r="F34" s="11" t="s">
        <v>357</v>
      </c>
      <c r="G34" s="19">
        <v>0.33333333333333331</v>
      </c>
      <c r="H34" s="20" t="s">
        <v>128</v>
      </c>
      <c r="I34" s="20" t="s">
        <v>359</v>
      </c>
      <c r="J34" s="6" t="str">
        <f t="shared" si="0"/>
        <v>'10010','01-APR-2018','01-APR-2018','200001141','1a','INTRO-INTERNET'</v>
      </c>
      <c r="K34" s="6" t="str">
        <f t="shared" si="1"/>
        <v>INSERT INTO CLASS VALUES('10010','01-APR-2018','01-APR-2018','200001141','1a','INTRO-INTERNET');</v>
      </c>
      <c r="T34" s="15"/>
    </row>
    <row r="35" spans="1:20" x14ac:dyDescent="0.25">
      <c r="A35" s="17" t="s">
        <v>361</v>
      </c>
      <c r="B35" s="17" t="s">
        <v>194</v>
      </c>
      <c r="C35" s="17" t="s">
        <v>194</v>
      </c>
      <c r="D35" s="11" t="s">
        <v>180</v>
      </c>
      <c r="E35" s="15">
        <v>7</v>
      </c>
      <c r="F35" s="11" t="s">
        <v>362</v>
      </c>
      <c r="G35" s="19">
        <v>0.33333333333333331</v>
      </c>
      <c r="H35" s="20" t="s">
        <v>186</v>
      </c>
      <c r="I35" s="20" t="s">
        <v>364</v>
      </c>
      <c r="J35" s="6" t="str">
        <f t="shared" si="0"/>
        <v>'10027','03-APR-2018','03-APR-2018','200111011','7','INTRO-WINDOWS'</v>
      </c>
      <c r="K35" s="6" t="str">
        <f t="shared" si="1"/>
        <v>INSERT INTO CLASS VALUES('10027','03-APR-2018','03-APR-2018','200111011','7','INTRO-WINDOWS');</v>
      </c>
      <c r="T35" s="15"/>
    </row>
    <row r="36" spans="1:20" x14ac:dyDescent="0.25">
      <c r="A36" s="17" t="s">
        <v>374</v>
      </c>
      <c r="B36" s="17" t="s">
        <v>376</v>
      </c>
      <c r="C36" s="17" t="s">
        <v>378</v>
      </c>
      <c r="D36" s="11" t="s">
        <v>121</v>
      </c>
      <c r="E36" s="15">
        <v>5</v>
      </c>
      <c r="F36" s="11" t="s">
        <v>122</v>
      </c>
      <c r="G36" s="19">
        <v>0.75</v>
      </c>
      <c r="H36" s="20" t="s">
        <v>124</v>
      </c>
      <c r="I36" s="20" t="s">
        <v>126</v>
      </c>
      <c r="J36" s="6" t="str">
        <f t="shared" si="0"/>
        <v>'10031','04-MAY-2018','05-MAY-2018','200111051','5','ADV-MS-ACCESS'</v>
      </c>
      <c r="K36" s="6" t="str">
        <f t="shared" si="1"/>
        <v>INSERT INTO CLASS VALUES('10031','04-MAY-2018','05-MAY-2018','200111051','5','ADV-MS-ACCESS');</v>
      </c>
    </row>
    <row r="37" spans="1:20" x14ac:dyDescent="0.25">
      <c r="A37" s="17" t="s">
        <v>385</v>
      </c>
      <c r="B37" s="17" t="s">
        <v>191</v>
      </c>
      <c r="C37" s="17" t="s">
        <v>389</v>
      </c>
      <c r="D37" s="11" t="s">
        <v>79</v>
      </c>
      <c r="E37" s="15" t="s">
        <v>85</v>
      </c>
      <c r="F37" s="11" t="s">
        <v>137</v>
      </c>
      <c r="G37" s="19">
        <v>0.5</v>
      </c>
      <c r="H37" s="20" t="s">
        <v>84</v>
      </c>
      <c r="I37" s="20" t="s">
        <v>139</v>
      </c>
      <c r="J37" s="6" t="str">
        <f t="shared" si="0"/>
        <v>'10032','11-MAY-2018','12-MAY-2018','199712151','1a','ADV-MS-EXCEL'</v>
      </c>
      <c r="K37" s="6" t="str">
        <f t="shared" si="1"/>
        <v>INSERT INTO CLASS VALUES('10032','11-MAY-2018','12-MAY-2018','199712151','1a','ADV-MS-EXCEL');</v>
      </c>
    </row>
    <row r="38" spans="1:20" x14ac:dyDescent="0.25">
      <c r="A38" s="17" t="s">
        <v>390</v>
      </c>
      <c r="B38" s="17" t="s">
        <v>388</v>
      </c>
      <c r="C38" s="17" t="s">
        <v>391</v>
      </c>
      <c r="D38" s="11" t="s">
        <v>94</v>
      </c>
      <c r="E38" s="18" t="s">
        <v>262</v>
      </c>
      <c r="F38" s="11" t="s">
        <v>151</v>
      </c>
      <c r="G38" s="19">
        <v>0.83333333333333337</v>
      </c>
      <c r="H38" s="20" t="s">
        <v>98</v>
      </c>
      <c r="I38" s="20" t="s">
        <v>155</v>
      </c>
      <c r="J38" s="6" t="str">
        <f t="shared" si="0"/>
        <v>'10033','15-MAY-2018','16-MAY-2018','199905101','2b','ADV-MS-PPT'</v>
      </c>
      <c r="K38" s="6" t="str">
        <f t="shared" si="1"/>
        <v>INSERT INTO CLASS VALUES('10033','15-MAY-2018','16-MAY-2018','199905101','2b','ADV-MS-PPT');</v>
      </c>
    </row>
    <row r="39" spans="1:20" x14ac:dyDescent="0.25">
      <c r="A39" s="17" t="s">
        <v>392</v>
      </c>
      <c r="B39" s="17" t="s">
        <v>393</v>
      </c>
      <c r="C39" s="17" t="s">
        <v>191</v>
      </c>
      <c r="D39" s="11" t="s">
        <v>94</v>
      </c>
      <c r="E39" s="15">
        <v>3</v>
      </c>
      <c r="F39" s="11" t="s">
        <v>237</v>
      </c>
      <c r="G39" s="19">
        <v>0.75</v>
      </c>
      <c r="H39" s="20" t="s">
        <v>98</v>
      </c>
      <c r="I39" s="20" t="s">
        <v>238</v>
      </c>
      <c r="J39" s="6" t="str">
        <f t="shared" si="0"/>
        <v>'10034','10-MAY-2018','11-MAY-2018','199905101','3','INTMED-MS-PPT'</v>
      </c>
      <c r="K39" s="6" t="str">
        <f t="shared" si="1"/>
        <v>INSERT INTO CLASS VALUES('10034','10-MAY-2018','11-MAY-2018','199905101','3','INTMED-MS-PPT');</v>
      </c>
    </row>
    <row r="40" spans="1:20" x14ac:dyDescent="0.25">
      <c r="A40" s="17" t="s">
        <v>408</v>
      </c>
      <c r="B40" s="17" t="s">
        <v>410</v>
      </c>
      <c r="C40" s="17" t="s">
        <v>376</v>
      </c>
      <c r="D40" s="11" t="s">
        <v>79</v>
      </c>
      <c r="E40" s="15">
        <v>3</v>
      </c>
      <c r="F40" s="11" t="s">
        <v>248</v>
      </c>
      <c r="G40" s="19">
        <v>0.41666666666666669</v>
      </c>
      <c r="H40" s="20" t="s">
        <v>84</v>
      </c>
      <c r="I40" s="20" t="s">
        <v>250</v>
      </c>
      <c r="J40" s="6" t="str">
        <f t="shared" si="0"/>
        <v>'10035','03-MAY-2018','04-MAY-2018','199712151','3','INTMED-MS-WORD'</v>
      </c>
      <c r="K40" s="6" t="str">
        <f t="shared" si="1"/>
        <v>INSERT INTO CLASS VALUES('10035','03-MAY-2018','04-MAY-2018','199712151','3','INTMED-MS-WORD');</v>
      </c>
    </row>
    <row r="41" spans="1:20" x14ac:dyDescent="0.25">
      <c r="A41" s="17" t="s">
        <v>424</v>
      </c>
      <c r="B41" s="17" t="s">
        <v>388</v>
      </c>
      <c r="C41" s="17" t="s">
        <v>427</v>
      </c>
      <c r="D41" s="11" t="s">
        <v>213</v>
      </c>
      <c r="E41" s="15">
        <v>4</v>
      </c>
      <c r="F41" s="11" t="s">
        <v>254</v>
      </c>
      <c r="G41" s="19">
        <v>0.41666666666666669</v>
      </c>
      <c r="H41" s="20" t="s">
        <v>216</v>
      </c>
      <c r="I41" s="20" t="s">
        <v>255</v>
      </c>
      <c r="J41" s="6" t="str">
        <f t="shared" si="0"/>
        <v>'10036','15-MAY-2018','17-MAY-2018','200112041','4','INTMED-NOVELL-NETWORK'</v>
      </c>
      <c r="K41" s="6" t="str">
        <f t="shared" si="1"/>
        <v>INSERT INTO CLASS VALUES('10036','15-MAY-2018','17-MAY-2018','200112041','4','INTMED-NOVELL-NETWORK');</v>
      </c>
    </row>
    <row r="42" spans="1:20" x14ac:dyDescent="0.25">
      <c r="A42" s="17" t="s">
        <v>435</v>
      </c>
      <c r="B42" s="17" t="s">
        <v>376</v>
      </c>
      <c r="C42" s="17" t="s">
        <v>376</v>
      </c>
      <c r="D42" s="11" t="s">
        <v>79</v>
      </c>
      <c r="E42" s="15" t="s">
        <v>85</v>
      </c>
      <c r="F42" s="11" t="s">
        <v>269</v>
      </c>
      <c r="G42" s="19">
        <v>0.33333333333333331</v>
      </c>
      <c r="H42" s="20" t="s">
        <v>84</v>
      </c>
      <c r="I42" s="20" t="s">
        <v>270</v>
      </c>
      <c r="J42" s="6" t="str">
        <f t="shared" si="0"/>
        <v>'10037','04-MAY-2018','04-MAY-2018','199712151','1a','INTRO-COMPUTING'</v>
      </c>
      <c r="K42" s="6" t="str">
        <f t="shared" si="1"/>
        <v>INSERT INTO CLASS VALUES('10037','04-MAY-2018','04-MAY-2018','199712151','1a','INTRO-COMPUTING');</v>
      </c>
    </row>
    <row r="43" spans="1:20" x14ac:dyDescent="0.25">
      <c r="A43" s="17" t="s">
        <v>445</v>
      </c>
      <c r="B43" s="17" t="s">
        <v>447</v>
      </c>
      <c r="C43" s="17" t="s">
        <v>447</v>
      </c>
      <c r="D43" s="11" t="s">
        <v>79</v>
      </c>
      <c r="E43" s="15">
        <v>6</v>
      </c>
      <c r="F43" s="11" t="s">
        <v>274</v>
      </c>
      <c r="G43" s="19">
        <v>0.41666666666666669</v>
      </c>
      <c r="H43" s="20" t="s">
        <v>84</v>
      </c>
      <c r="I43" s="20" t="s">
        <v>275</v>
      </c>
      <c r="J43" s="6" t="str">
        <f t="shared" si="0"/>
        <v>'10038','01-MAY-2018','01-MAY-2018','199712151','6','INTRO-GRAPHICS'</v>
      </c>
      <c r="K43" s="6" t="str">
        <f t="shared" si="1"/>
        <v>INSERT INTO CLASS VALUES('10038','01-MAY-2018','01-MAY-2018','199712151','6','INTRO-GRAPHICS');</v>
      </c>
    </row>
    <row r="44" spans="1:20" x14ac:dyDescent="0.25">
      <c r="A44" s="17" t="s">
        <v>460</v>
      </c>
      <c r="B44" s="17" t="s">
        <v>376</v>
      </c>
      <c r="C44" s="17" t="s">
        <v>376</v>
      </c>
      <c r="D44" s="11" t="s">
        <v>213</v>
      </c>
      <c r="E44" s="15" t="s">
        <v>258</v>
      </c>
      <c r="F44" s="11" t="s">
        <v>283</v>
      </c>
      <c r="G44" s="19">
        <v>0.41666666666666669</v>
      </c>
      <c r="H44" s="20" t="s">
        <v>216</v>
      </c>
      <c r="I44" s="20" t="s">
        <v>287</v>
      </c>
      <c r="J44" s="6" t="str">
        <f t="shared" si="0"/>
        <v>'10039','04-MAY-2018','04-MAY-2018','200112041','1b','INTRO-JAVA'</v>
      </c>
      <c r="K44" s="6" t="str">
        <f t="shared" si="1"/>
        <v>INSERT INTO CLASS VALUES('10039','04-MAY-2018','04-MAY-2018','200112041','1b','INTRO-JAVA');</v>
      </c>
    </row>
    <row r="45" spans="1:20" ht="15" customHeight="1" x14ac:dyDescent="0.2">
      <c r="I45" s="15"/>
      <c r="J45" s="17"/>
      <c r="K45" s="17"/>
      <c r="L45" s="17"/>
      <c r="M45" s="19"/>
      <c r="N45" s="15"/>
      <c r="O45" s="15"/>
    </row>
    <row r="46" spans="1:20" ht="15" customHeight="1" x14ac:dyDescent="0.2">
      <c r="I46" s="15"/>
      <c r="J46" s="17"/>
      <c r="K46" s="17"/>
      <c r="L46" s="17"/>
      <c r="M46" s="19"/>
      <c r="N46" s="15"/>
      <c r="O46" s="15"/>
    </row>
    <row r="47" spans="1:20" ht="15" customHeight="1" x14ac:dyDescent="0.2">
      <c r="I47" s="15"/>
      <c r="J47" s="17"/>
      <c r="K47" s="17"/>
      <c r="L47" s="17"/>
      <c r="M47" s="19"/>
      <c r="N47" s="15"/>
      <c r="O47" s="15"/>
    </row>
    <row r="48" spans="1:20" ht="15" customHeight="1" x14ac:dyDescent="0.2">
      <c r="I48" s="15"/>
      <c r="J48" s="17"/>
      <c r="K48" s="17"/>
      <c r="L48" s="17"/>
      <c r="M48" s="19"/>
      <c r="N48" s="15"/>
      <c r="O48" s="15"/>
    </row>
    <row r="50" spans="1:11" x14ac:dyDescent="0.25">
      <c r="A50" s="1" t="s">
        <v>484</v>
      </c>
    </row>
    <row r="51" spans="1:11" x14ac:dyDescent="0.25">
      <c r="A51" s="5" t="s">
        <v>27</v>
      </c>
      <c r="B51" s="7" t="s">
        <v>487</v>
      </c>
      <c r="C51" s="7" t="s">
        <v>489</v>
      </c>
      <c r="D51" s="7" t="s">
        <v>492</v>
      </c>
      <c r="E51" s="1" t="s">
        <v>494</v>
      </c>
      <c r="F51" s="1" t="s">
        <v>495</v>
      </c>
      <c r="G51" s="11" t="s">
        <v>499</v>
      </c>
      <c r="H51" s="11" t="s">
        <v>499</v>
      </c>
      <c r="I51" s="11" t="s">
        <v>499</v>
      </c>
    </row>
    <row r="52" spans="1:11" ht="15" customHeight="1" x14ac:dyDescent="0.2">
      <c r="A52" s="23" t="s">
        <v>502</v>
      </c>
      <c r="B52" s="13" t="s">
        <v>505</v>
      </c>
      <c r="C52" s="13" t="s">
        <v>507</v>
      </c>
      <c r="D52" s="23" t="s">
        <v>502</v>
      </c>
      <c r="E52" s="23" t="s">
        <v>512</v>
      </c>
      <c r="F52" s="23" t="s">
        <v>515</v>
      </c>
      <c r="G52" s="13" t="s">
        <v>53</v>
      </c>
      <c r="H52" s="13" t="s">
        <v>516</v>
      </c>
      <c r="I52" s="13" t="s">
        <v>517</v>
      </c>
    </row>
    <row r="53" spans="1:11" x14ac:dyDescent="0.25">
      <c r="A53" s="11" t="s">
        <v>66</v>
      </c>
      <c r="B53" s="15">
        <v>5</v>
      </c>
      <c r="C53" s="29">
        <v>200</v>
      </c>
      <c r="D53" s="11" t="s">
        <v>532</v>
      </c>
      <c r="E53" s="11"/>
      <c r="F53" s="11" t="s">
        <v>252</v>
      </c>
      <c r="G53" s="20" t="s">
        <v>70</v>
      </c>
      <c r="H53" s="20" t="s">
        <v>534</v>
      </c>
      <c r="I53" s="20"/>
      <c r="J53" s="6" t="str">
        <f t="shared" ref="J53:J82" si="2">CONCATENATE("'",A53,"'",",",B53,",",C53,",","'",D53,"'",",","'",E53,"'",",","'",F53,"'")</f>
        <v>'ADV-APPLE-WORD',5,200,'Advanced','','MAC'</v>
      </c>
      <c r="K53" s="6" t="str">
        <f t="shared" ref="K53:K82" si="3">CONCATENATE("INSERT INTO COURSE VALUES","(",J53,")",";")</f>
        <v>INSERT INTO COURSE VALUES('ADV-APPLE-WORD',5,200,'Advanced','','MAC');</v>
      </c>
    </row>
    <row r="54" spans="1:11" x14ac:dyDescent="0.25">
      <c r="A54" s="11" t="s">
        <v>87</v>
      </c>
      <c r="B54" s="15">
        <v>5</v>
      </c>
      <c r="C54" s="29">
        <v>100</v>
      </c>
      <c r="D54" s="11" t="s">
        <v>532</v>
      </c>
      <c r="E54" s="11"/>
      <c r="F54" s="11" t="s">
        <v>260</v>
      </c>
      <c r="G54" s="20" t="s">
        <v>90</v>
      </c>
      <c r="H54" s="20" t="s">
        <v>558</v>
      </c>
      <c r="I54" s="20"/>
      <c r="J54" s="6" t="str">
        <f t="shared" si="2"/>
        <v>'ADV-INTERNET',5,100,'Advanced','','PC'</v>
      </c>
      <c r="K54" s="6" t="str">
        <f t="shared" si="3"/>
        <v>INSERT INTO COURSE VALUES('ADV-INTERNET',5,100,'Advanced','','PC');</v>
      </c>
    </row>
    <row r="55" spans="1:11" x14ac:dyDescent="0.25">
      <c r="A55" s="11" t="s">
        <v>109</v>
      </c>
      <c r="B55" s="15">
        <v>7</v>
      </c>
      <c r="C55" s="29">
        <v>200</v>
      </c>
      <c r="D55" s="11" t="s">
        <v>532</v>
      </c>
      <c r="E55" s="11"/>
      <c r="F55" s="11" t="s">
        <v>260</v>
      </c>
      <c r="G55" s="20" t="s">
        <v>112</v>
      </c>
      <c r="H55" s="20" t="s">
        <v>558</v>
      </c>
      <c r="I55" s="20"/>
      <c r="J55" s="6" t="str">
        <f t="shared" si="2"/>
        <v>'ADV-JAVA',7,200,'Advanced','','PC'</v>
      </c>
      <c r="K55" s="6" t="str">
        <f t="shared" si="3"/>
        <v>INSERT INTO COURSE VALUES('ADV-JAVA',7,200,'Advanced','','PC');</v>
      </c>
    </row>
    <row r="56" spans="1:11" x14ac:dyDescent="0.25">
      <c r="A56" s="11" t="s">
        <v>122</v>
      </c>
      <c r="B56" s="15">
        <v>5</v>
      </c>
      <c r="C56" s="29">
        <v>300</v>
      </c>
      <c r="D56" s="11" t="s">
        <v>532</v>
      </c>
      <c r="E56" s="11" t="s">
        <v>572</v>
      </c>
      <c r="F56" s="11" t="s">
        <v>260</v>
      </c>
      <c r="G56" s="20" t="s">
        <v>126</v>
      </c>
      <c r="H56" s="20" t="s">
        <v>558</v>
      </c>
      <c r="I56" s="20" t="s">
        <v>578</v>
      </c>
      <c r="J56" s="6" t="str">
        <f t="shared" si="2"/>
        <v>'ADV-MS-ACCESS',5,300,'Advanced','978-9-41-082618-1','PC'</v>
      </c>
      <c r="K56" s="6" t="str">
        <f t="shared" si="3"/>
        <v>INSERT INTO COURSE VALUES('ADV-MS-ACCESS',5,300,'Advanced','978-9-41-082618-1','PC');</v>
      </c>
    </row>
    <row r="57" spans="1:11" x14ac:dyDescent="0.25">
      <c r="A57" s="11" t="s">
        <v>137</v>
      </c>
      <c r="B57" s="15">
        <v>5</v>
      </c>
      <c r="C57" s="29">
        <v>200</v>
      </c>
      <c r="D57" s="11" t="s">
        <v>532</v>
      </c>
      <c r="E57" s="11" t="s">
        <v>585</v>
      </c>
      <c r="F57" s="11" t="s">
        <v>260</v>
      </c>
      <c r="G57" s="20" t="s">
        <v>139</v>
      </c>
      <c r="H57" s="20" t="s">
        <v>558</v>
      </c>
      <c r="I57" s="20" t="s">
        <v>587</v>
      </c>
      <c r="J57" s="6" t="str">
        <f t="shared" si="2"/>
        <v>'ADV-MS-EXCEL',5,200,'Advanced','978-7-24-039747-5','PC'</v>
      </c>
      <c r="K57" s="6" t="str">
        <f t="shared" si="3"/>
        <v>INSERT INTO COURSE VALUES('ADV-MS-EXCEL',5,200,'Advanced','978-7-24-039747-5','PC');</v>
      </c>
    </row>
    <row r="58" spans="1:11" x14ac:dyDescent="0.25">
      <c r="A58" s="11" t="s">
        <v>151</v>
      </c>
      <c r="B58" s="15">
        <v>5</v>
      </c>
      <c r="C58" s="29">
        <v>200</v>
      </c>
      <c r="D58" s="11" t="s">
        <v>532</v>
      </c>
      <c r="E58" s="11" t="s">
        <v>593</v>
      </c>
      <c r="F58" s="11" t="s">
        <v>260</v>
      </c>
      <c r="G58" s="20" t="s">
        <v>155</v>
      </c>
      <c r="H58" s="20" t="s">
        <v>558</v>
      </c>
      <c r="I58" s="20" t="s">
        <v>595</v>
      </c>
      <c r="J58" s="6" t="str">
        <f t="shared" si="2"/>
        <v>'ADV-MS-PPT',5,200,'Advanced','978-6-91-682987-2','PC'</v>
      </c>
      <c r="K58" s="6" t="str">
        <f t="shared" si="3"/>
        <v>INSERT INTO COURSE VALUES('ADV-MS-PPT',5,200,'Advanced','978-6-91-682987-2','PC');</v>
      </c>
    </row>
    <row r="59" spans="1:11" x14ac:dyDescent="0.25">
      <c r="A59" s="11" t="s">
        <v>169</v>
      </c>
      <c r="B59" s="15">
        <v>5</v>
      </c>
      <c r="C59" s="29">
        <v>200</v>
      </c>
      <c r="D59" s="11" t="s">
        <v>532</v>
      </c>
      <c r="E59" s="11" t="s">
        <v>601</v>
      </c>
      <c r="F59" s="11" t="s">
        <v>260</v>
      </c>
      <c r="G59" s="20" t="s">
        <v>170</v>
      </c>
      <c r="H59" s="20" t="s">
        <v>558</v>
      </c>
      <c r="I59" s="20" t="s">
        <v>603</v>
      </c>
      <c r="J59" s="6" t="str">
        <f t="shared" si="2"/>
        <v>'ADV-MS-WORD',5,200,'Advanced','978-3-16-434327-5','PC'</v>
      </c>
      <c r="K59" s="6" t="str">
        <f t="shared" si="3"/>
        <v>INSERT INTO COURSE VALUES('ADV-MS-WORD',5,200,'Advanced','978-3-16-434327-5','PC');</v>
      </c>
    </row>
    <row r="60" spans="1:11" x14ac:dyDescent="0.25">
      <c r="A60" s="11" t="s">
        <v>177</v>
      </c>
      <c r="B60" s="15">
        <v>5</v>
      </c>
      <c r="C60" s="29">
        <v>300</v>
      </c>
      <c r="D60" s="11" t="s">
        <v>532</v>
      </c>
      <c r="E60" s="11"/>
      <c r="F60" s="11" t="s">
        <v>260</v>
      </c>
      <c r="G60" s="20" t="s">
        <v>179</v>
      </c>
      <c r="H60" s="20" t="s">
        <v>558</v>
      </c>
      <c r="I60" s="20"/>
      <c r="J60" s="6" t="str">
        <f t="shared" si="2"/>
        <v>'ADV-NOVELL-NETWORK',5,300,'Advanced','','PC'</v>
      </c>
      <c r="K60" s="6" t="str">
        <f t="shared" si="3"/>
        <v>INSERT INTO COURSE VALUES('ADV-NOVELL-NETWORK',5,300,'Advanced','','PC');</v>
      </c>
    </row>
    <row r="61" spans="1:11" x14ac:dyDescent="0.25">
      <c r="A61" s="11" t="s">
        <v>189</v>
      </c>
      <c r="B61" s="15">
        <v>5</v>
      </c>
      <c r="C61" s="29">
        <v>300</v>
      </c>
      <c r="D61" s="11" t="s">
        <v>532</v>
      </c>
      <c r="E61" s="11" t="s">
        <v>617</v>
      </c>
      <c r="F61" s="11" t="s">
        <v>252</v>
      </c>
      <c r="G61" s="20" t="s">
        <v>192</v>
      </c>
      <c r="H61" s="20" t="s">
        <v>534</v>
      </c>
      <c r="I61" s="20" t="s">
        <v>621</v>
      </c>
      <c r="J61" s="6" t="str">
        <f t="shared" si="2"/>
        <v>'ADV-PHOTOSHOP-MAC',5,300,'Advanced','978-9-02-748298-2','MAC'</v>
      </c>
      <c r="K61" s="6" t="str">
        <f t="shared" si="3"/>
        <v>INSERT INTO COURSE VALUES('ADV-PHOTOSHOP-MAC',5,300,'Advanced','978-9-02-748298-2','MAC');</v>
      </c>
    </row>
    <row r="62" spans="1:11" x14ac:dyDescent="0.25">
      <c r="A62" s="11" t="s">
        <v>195</v>
      </c>
      <c r="B62" s="15">
        <v>3</v>
      </c>
      <c r="C62" s="29">
        <v>150</v>
      </c>
      <c r="D62" s="11" t="s">
        <v>626</v>
      </c>
      <c r="E62" s="11" t="s">
        <v>627</v>
      </c>
      <c r="F62" s="11" t="s">
        <v>252</v>
      </c>
      <c r="G62" s="20" t="s">
        <v>196</v>
      </c>
      <c r="H62" s="20" t="s">
        <v>534</v>
      </c>
      <c r="I62" s="20" t="s">
        <v>631</v>
      </c>
      <c r="J62" s="6" t="str">
        <f t="shared" si="2"/>
        <v>'INTMED-APPLE-WORD',3,150,'Intermediate','978-2-52-852947-9','MAC'</v>
      </c>
      <c r="K62" s="6" t="str">
        <f t="shared" si="3"/>
        <v>INSERT INTO COURSE VALUES('INTMED-APPLE-WORD',3,150,'Intermediate','978-2-52-852947-9','MAC');</v>
      </c>
    </row>
    <row r="63" spans="1:11" x14ac:dyDescent="0.25">
      <c r="A63" s="11" t="s">
        <v>199</v>
      </c>
      <c r="B63" s="15">
        <v>3</v>
      </c>
      <c r="C63" s="29">
        <v>150</v>
      </c>
      <c r="D63" s="11" t="s">
        <v>626</v>
      </c>
      <c r="E63" s="11"/>
      <c r="F63" s="11" t="s">
        <v>260</v>
      </c>
      <c r="G63" s="20" t="s">
        <v>200</v>
      </c>
      <c r="H63" s="20" t="s">
        <v>558</v>
      </c>
      <c r="I63" s="20"/>
      <c r="J63" s="6" t="str">
        <f t="shared" si="2"/>
        <v>'INTMED-JAVA',3,150,'Intermediate','','PC'</v>
      </c>
      <c r="K63" s="6" t="str">
        <f t="shared" si="3"/>
        <v>INSERT INTO COURSE VALUES('INTMED-JAVA',3,150,'Intermediate','','PC');</v>
      </c>
    </row>
    <row r="64" spans="1:11" x14ac:dyDescent="0.25">
      <c r="A64" s="11" t="s">
        <v>210</v>
      </c>
      <c r="B64" s="15">
        <v>3</v>
      </c>
      <c r="C64" s="29">
        <v>250</v>
      </c>
      <c r="D64" s="11" t="s">
        <v>626</v>
      </c>
      <c r="E64" s="11" t="s">
        <v>640</v>
      </c>
      <c r="F64" s="11" t="s">
        <v>260</v>
      </c>
      <c r="G64" s="20" t="s">
        <v>211</v>
      </c>
      <c r="H64" s="20" t="s">
        <v>558</v>
      </c>
      <c r="I64" s="20" t="s">
        <v>644</v>
      </c>
      <c r="J64" s="6" t="str">
        <f t="shared" si="2"/>
        <v>'INTMED-MS-ACCESS',3,250,'Intermediate','978-3-16-148410-0','PC'</v>
      </c>
      <c r="K64" s="6" t="str">
        <f t="shared" si="3"/>
        <v>INSERT INTO COURSE VALUES('INTMED-MS-ACCESS',3,250,'Intermediate','978-3-16-148410-0','PC');</v>
      </c>
    </row>
    <row r="65" spans="1:11" x14ac:dyDescent="0.25">
      <c r="A65" s="11" t="s">
        <v>224</v>
      </c>
      <c r="B65" s="15">
        <v>3</v>
      </c>
      <c r="C65" s="29">
        <v>150</v>
      </c>
      <c r="D65" s="11" t="s">
        <v>626</v>
      </c>
      <c r="E65" s="11" t="s">
        <v>655</v>
      </c>
      <c r="F65" s="11" t="s">
        <v>260</v>
      </c>
      <c r="G65" s="20" t="s">
        <v>225</v>
      </c>
      <c r="H65" s="20" t="s">
        <v>558</v>
      </c>
      <c r="I65" s="20" t="s">
        <v>657</v>
      </c>
      <c r="J65" s="6" t="str">
        <f t="shared" si="2"/>
        <v>'INTMED-MS-EXCEL',3,150,'Intermediate','978-4-33-058176-7','PC'</v>
      </c>
      <c r="K65" s="6" t="str">
        <f t="shared" si="3"/>
        <v>INSERT INTO COURSE VALUES('INTMED-MS-EXCEL',3,150,'Intermediate','978-4-33-058176-7','PC');</v>
      </c>
    </row>
    <row r="66" spans="1:11" x14ac:dyDescent="0.25">
      <c r="A66" s="11" t="s">
        <v>237</v>
      </c>
      <c r="B66" s="15">
        <v>3</v>
      </c>
      <c r="C66" s="29">
        <v>150</v>
      </c>
      <c r="D66" s="11" t="s">
        <v>626</v>
      </c>
      <c r="E66" s="11"/>
      <c r="F66" s="11" t="s">
        <v>260</v>
      </c>
      <c r="G66" s="20" t="s">
        <v>238</v>
      </c>
      <c r="H66" s="20" t="s">
        <v>558</v>
      </c>
      <c r="I66" s="20"/>
      <c r="J66" s="6" t="str">
        <f t="shared" si="2"/>
        <v>'INTMED-MS-PPT',3,150,'Intermediate','','PC'</v>
      </c>
      <c r="K66" s="6" t="str">
        <f t="shared" si="3"/>
        <v>INSERT INTO COURSE VALUES('INTMED-MS-PPT',3,150,'Intermediate','','PC');</v>
      </c>
    </row>
    <row r="67" spans="1:11" x14ac:dyDescent="0.25">
      <c r="A67" s="11" t="s">
        <v>248</v>
      </c>
      <c r="B67" s="15">
        <v>3</v>
      </c>
      <c r="C67" s="29">
        <v>150</v>
      </c>
      <c r="D67" s="11" t="s">
        <v>626</v>
      </c>
      <c r="E67" s="11" t="s">
        <v>601</v>
      </c>
      <c r="F67" s="11" t="s">
        <v>260</v>
      </c>
      <c r="G67" s="20" t="s">
        <v>250</v>
      </c>
      <c r="H67" s="20" t="s">
        <v>558</v>
      </c>
      <c r="I67" s="20" t="s">
        <v>603</v>
      </c>
      <c r="J67" s="6" t="str">
        <f t="shared" si="2"/>
        <v>'INTMED-MS-WORD',3,150,'Intermediate','978-3-16-434327-5','PC'</v>
      </c>
      <c r="K67" s="6" t="str">
        <f t="shared" si="3"/>
        <v>INSERT INTO COURSE VALUES('INTMED-MS-WORD',3,150,'Intermediate','978-3-16-434327-5','PC');</v>
      </c>
    </row>
    <row r="68" spans="1:11" x14ac:dyDescent="0.25">
      <c r="A68" s="11" t="s">
        <v>254</v>
      </c>
      <c r="B68" s="15">
        <v>3</v>
      </c>
      <c r="C68" s="29">
        <v>250</v>
      </c>
      <c r="D68" s="11" t="s">
        <v>626</v>
      </c>
      <c r="E68" s="11" t="s">
        <v>676</v>
      </c>
      <c r="F68" s="11" t="s">
        <v>260</v>
      </c>
      <c r="G68" s="20" t="s">
        <v>255</v>
      </c>
      <c r="H68" s="20" t="s">
        <v>558</v>
      </c>
      <c r="I68" s="20" t="s">
        <v>679</v>
      </c>
      <c r="J68" s="6" t="str">
        <f t="shared" si="2"/>
        <v>'INTMED-NOVELL-NETWORK',3,250,'Intermediate','978-2-04-423874-9','PC'</v>
      </c>
      <c r="K68" s="6" t="str">
        <f t="shared" si="3"/>
        <v>INSERT INTO COURSE VALUES('INTMED-NOVELL-NETWORK',3,250,'Intermediate','978-2-04-423874-9','PC');</v>
      </c>
    </row>
    <row r="69" spans="1:11" x14ac:dyDescent="0.25">
      <c r="A69" s="11" t="s">
        <v>257</v>
      </c>
      <c r="B69" s="15">
        <v>3</v>
      </c>
      <c r="C69" s="29">
        <v>250</v>
      </c>
      <c r="D69" s="11" t="s">
        <v>626</v>
      </c>
      <c r="E69" s="11" t="s">
        <v>685</v>
      </c>
      <c r="F69" s="11" t="s">
        <v>252</v>
      </c>
      <c r="G69" s="20" t="s">
        <v>259</v>
      </c>
      <c r="H69" s="20" t="s">
        <v>534</v>
      </c>
      <c r="I69" s="20" t="s">
        <v>687</v>
      </c>
      <c r="J69" s="6" t="str">
        <f t="shared" si="2"/>
        <v>'INTMED-PHOTOSHOP-MAC',3,250,'Intermediate','978-1-05-948371-4','MAC'</v>
      </c>
      <c r="K69" s="6" t="str">
        <f t="shared" si="3"/>
        <v>INSERT INTO COURSE VALUES('INTMED-PHOTOSHOP-MAC',3,250,'Intermediate','978-1-05-948371-4','MAC');</v>
      </c>
    </row>
    <row r="70" spans="1:11" x14ac:dyDescent="0.25">
      <c r="A70" s="11" t="s">
        <v>264</v>
      </c>
      <c r="B70" s="15">
        <v>3</v>
      </c>
      <c r="C70" s="29">
        <v>100</v>
      </c>
      <c r="D70" s="11" t="s">
        <v>689</v>
      </c>
      <c r="E70" s="11"/>
      <c r="F70" s="11" t="s">
        <v>252</v>
      </c>
      <c r="G70" s="20" t="s">
        <v>265</v>
      </c>
      <c r="H70" s="20" t="s">
        <v>534</v>
      </c>
      <c r="I70" s="20"/>
      <c r="J70" s="6" t="str">
        <f t="shared" si="2"/>
        <v>'INTRO-APPLE-WORD',3,100,'Introductory','','MAC'</v>
      </c>
      <c r="K70" s="6" t="str">
        <f t="shared" si="3"/>
        <v>INSERT INTO COURSE VALUES('INTRO-APPLE-WORD',3,100,'Introductory','','MAC');</v>
      </c>
    </row>
    <row r="71" spans="1:11" x14ac:dyDescent="0.25">
      <c r="A71" s="11" t="s">
        <v>269</v>
      </c>
      <c r="B71" s="15">
        <v>3</v>
      </c>
      <c r="C71" s="29">
        <v>100</v>
      </c>
      <c r="D71" s="11" t="s">
        <v>689</v>
      </c>
      <c r="E71" s="11"/>
      <c r="F71" s="11" t="s">
        <v>260</v>
      </c>
      <c r="G71" s="20" t="s">
        <v>270</v>
      </c>
      <c r="H71" s="20" t="s">
        <v>558</v>
      </c>
      <c r="I71" s="20"/>
      <c r="J71" s="6" t="str">
        <f t="shared" si="2"/>
        <v>'INTRO-COMPUTING',3,100,'Introductory','','PC'</v>
      </c>
      <c r="K71" s="6" t="str">
        <f t="shared" si="3"/>
        <v>INSERT INTO COURSE VALUES('INTRO-COMPUTING',3,100,'Introductory','','PC');</v>
      </c>
    </row>
    <row r="72" spans="1:11" x14ac:dyDescent="0.25">
      <c r="A72" s="11" t="s">
        <v>274</v>
      </c>
      <c r="B72" s="15">
        <v>3</v>
      </c>
      <c r="C72" s="29">
        <v>100</v>
      </c>
      <c r="D72" s="11" t="s">
        <v>689</v>
      </c>
      <c r="E72" s="11"/>
      <c r="F72" s="11" t="s">
        <v>260</v>
      </c>
      <c r="G72" s="20" t="s">
        <v>275</v>
      </c>
      <c r="H72" s="20" t="s">
        <v>558</v>
      </c>
      <c r="I72" s="20"/>
      <c r="J72" s="6" t="str">
        <f t="shared" si="2"/>
        <v>'INTRO-GRAPHICS',3,100,'Introductory','','PC'</v>
      </c>
      <c r="K72" s="6" t="str">
        <f t="shared" si="3"/>
        <v>INSERT INTO COURSE VALUES('INTRO-GRAPHICS',3,100,'Introductory','','PC');</v>
      </c>
    </row>
    <row r="73" spans="1:11" x14ac:dyDescent="0.25">
      <c r="A73" s="11" t="s">
        <v>283</v>
      </c>
      <c r="B73" s="15">
        <v>3</v>
      </c>
      <c r="C73" s="29">
        <v>100</v>
      </c>
      <c r="D73" s="11" t="s">
        <v>689</v>
      </c>
      <c r="E73" s="11"/>
      <c r="F73" s="11" t="s">
        <v>260</v>
      </c>
      <c r="G73" s="20" t="s">
        <v>287</v>
      </c>
      <c r="H73" s="20" t="s">
        <v>558</v>
      </c>
      <c r="I73" s="20"/>
      <c r="J73" s="6" t="str">
        <f t="shared" si="2"/>
        <v>'INTRO-JAVA',3,100,'Introductory','','PC'</v>
      </c>
      <c r="K73" s="6" t="str">
        <f t="shared" si="3"/>
        <v>INSERT INTO COURSE VALUES('INTRO-JAVA',3,100,'Introductory','','PC');</v>
      </c>
    </row>
    <row r="74" spans="1:11" x14ac:dyDescent="0.25">
      <c r="A74" s="11" t="s">
        <v>290</v>
      </c>
      <c r="B74" s="15">
        <v>3</v>
      </c>
      <c r="C74" s="29">
        <v>100</v>
      </c>
      <c r="D74" s="11" t="s">
        <v>689</v>
      </c>
      <c r="E74" s="11"/>
      <c r="F74" s="11" t="s">
        <v>252</v>
      </c>
      <c r="G74" s="20" t="s">
        <v>291</v>
      </c>
      <c r="H74" s="20" t="s">
        <v>534</v>
      </c>
      <c r="I74" s="20"/>
      <c r="J74" s="6" t="str">
        <f t="shared" si="2"/>
        <v>'INTRO-MAC',3,100,'Introductory','','MAC'</v>
      </c>
      <c r="K74" s="6" t="str">
        <f t="shared" si="3"/>
        <v>INSERT INTO COURSE VALUES('INTRO-MAC',3,100,'Introductory','','MAC');</v>
      </c>
    </row>
    <row r="75" spans="1:11" x14ac:dyDescent="0.25">
      <c r="A75" s="11" t="s">
        <v>299</v>
      </c>
      <c r="B75" s="15">
        <v>3</v>
      </c>
      <c r="C75" s="29">
        <v>200</v>
      </c>
      <c r="D75" s="11" t="s">
        <v>689</v>
      </c>
      <c r="E75" s="11" t="s">
        <v>640</v>
      </c>
      <c r="F75" s="11" t="s">
        <v>260</v>
      </c>
      <c r="G75" s="20" t="s">
        <v>303</v>
      </c>
      <c r="H75" s="20" t="s">
        <v>558</v>
      </c>
      <c r="I75" s="20" t="s">
        <v>644</v>
      </c>
      <c r="J75" s="6" t="str">
        <f t="shared" si="2"/>
        <v>'INTRO-MS-ACCESS',3,200,'Introductory','978-3-16-148410-0','PC'</v>
      </c>
      <c r="K75" s="6" t="str">
        <f t="shared" si="3"/>
        <v>INSERT INTO COURSE VALUES('INTRO-MS-ACCESS',3,200,'Introductory','978-3-16-148410-0','PC');</v>
      </c>
    </row>
    <row r="76" spans="1:11" x14ac:dyDescent="0.25">
      <c r="A76" s="11" t="s">
        <v>312</v>
      </c>
      <c r="B76" s="15">
        <v>3</v>
      </c>
      <c r="C76" s="29">
        <v>100</v>
      </c>
      <c r="D76" s="11" t="s">
        <v>689</v>
      </c>
      <c r="E76" s="11" t="s">
        <v>655</v>
      </c>
      <c r="F76" s="11" t="s">
        <v>260</v>
      </c>
      <c r="G76" s="20" t="s">
        <v>313</v>
      </c>
      <c r="H76" s="20" t="s">
        <v>558</v>
      </c>
      <c r="I76" s="20" t="s">
        <v>657</v>
      </c>
      <c r="J76" s="6" t="str">
        <f t="shared" si="2"/>
        <v>'INTRO-MS-EXCEL',3,100,'Introductory','978-4-33-058176-7','PC'</v>
      </c>
      <c r="K76" s="6" t="str">
        <f t="shared" si="3"/>
        <v>INSERT INTO COURSE VALUES('INTRO-MS-EXCEL',3,100,'Introductory','978-4-33-058176-7','PC');</v>
      </c>
    </row>
    <row r="77" spans="1:11" x14ac:dyDescent="0.25">
      <c r="A77" s="11" t="s">
        <v>321</v>
      </c>
      <c r="B77" s="15">
        <v>3</v>
      </c>
      <c r="C77" s="29">
        <v>100</v>
      </c>
      <c r="D77" s="11" t="s">
        <v>689</v>
      </c>
      <c r="E77" s="11" t="s">
        <v>718</v>
      </c>
      <c r="F77" s="11" t="s">
        <v>260</v>
      </c>
      <c r="G77" s="20" t="s">
        <v>323</v>
      </c>
      <c r="H77" s="20" t="s">
        <v>558</v>
      </c>
      <c r="I77" s="20" t="s">
        <v>722</v>
      </c>
      <c r="J77" s="6" t="str">
        <f t="shared" si="2"/>
        <v>'INTRO-MS-PPT',3,100,'Introductory','978-3-54-068205-5','PC'</v>
      </c>
      <c r="K77" s="6" t="str">
        <f t="shared" si="3"/>
        <v>INSERT INTO COURSE VALUES('INTRO-MS-PPT',3,100,'Introductory','978-3-54-068205-5','PC');</v>
      </c>
    </row>
    <row r="78" spans="1:11" x14ac:dyDescent="0.25">
      <c r="A78" s="11" t="s">
        <v>329</v>
      </c>
      <c r="B78" s="15">
        <v>3</v>
      </c>
      <c r="C78" s="29">
        <v>100</v>
      </c>
      <c r="D78" s="11" t="s">
        <v>689</v>
      </c>
      <c r="E78" s="11" t="s">
        <v>627</v>
      </c>
      <c r="F78" s="11" t="s">
        <v>260</v>
      </c>
      <c r="G78" s="20" t="s">
        <v>333</v>
      </c>
      <c r="H78" s="20" t="s">
        <v>558</v>
      </c>
      <c r="I78" s="20" t="s">
        <v>631</v>
      </c>
      <c r="J78" s="6" t="str">
        <f t="shared" si="2"/>
        <v>'INTRO-MS-WORD',3,100,'Introductory','978-2-52-852947-9','PC'</v>
      </c>
      <c r="K78" s="6" t="str">
        <f t="shared" si="3"/>
        <v>INSERT INTO COURSE VALUES('INTRO-MS-WORD',3,100,'Introductory','978-2-52-852947-9','PC');</v>
      </c>
    </row>
    <row r="79" spans="1:11" x14ac:dyDescent="0.25">
      <c r="A79" s="11" t="s">
        <v>341</v>
      </c>
      <c r="B79" s="15">
        <v>3</v>
      </c>
      <c r="C79" s="29">
        <v>200</v>
      </c>
      <c r="D79" s="11" t="s">
        <v>689</v>
      </c>
      <c r="E79" s="11" t="s">
        <v>676</v>
      </c>
      <c r="F79" s="11" t="s">
        <v>260</v>
      </c>
      <c r="G79" s="20" t="s">
        <v>345</v>
      </c>
      <c r="H79" s="20" t="s">
        <v>558</v>
      </c>
      <c r="I79" s="20" t="s">
        <v>679</v>
      </c>
      <c r="J79" s="6" t="str">
        <f t="shared" si="2"/>
        <v>'INTRO-NOVELL-NETWORK',3,200,'Introductory','978-2-04-423874-9','PC'</v>
      </c>
      <c r="K79" s="6" t="str">
        <f t="shared" si="3"/>
        <v>INSERT INTO COURSE VALUES('INTRO-NOVELL-NETWORK',3,200,'Introductory','978-2-04-423874-9','PC');</v>
      </c>
    </row>
    <row r="80" spans="1:11" x14ac:dyDescent="0.25">
      <c r="A80" s="11" t="s">
        <v>349</v>
      </c>
      <c r="B80" s="15">
        <v>3</v>
      </c>
      <c r="C80" s="29">
        <v>200</v>
      </c>
      <c r="D80" s="11" t="s">
        <v>689</v>
      </c>
      <c r="E80" s="11" t="s">
        <v>735</v>
      </c>
      <c r="F80" s="11" t="s">
        <v>252</v>
      </c>
      <c r="G80" s="20" t="s">
        <v>352</v>
      </c>
      <c r="H80" s="20" t="s">
        <v>534</v>
      </c>
      <c r="I80" s="20" t="s">
        <v>736</v>
      </c>
      <c r="J80" s="6" t="str">
        <f t="shared" si="2"/>
        <v>'INTRO-PHOTOSHOP-MAC',3,200,'Introductory','978-8-43-423565-8','MAC'</v>
      </c>
      <c r="K80" s="6" t="str">
        <f t="shared" si="3"/>
        <v>INSERT INTO COURSE VALUES('INTRO-PHOTOSHOP-MAC',3,200,'Introductory','978-8-43-423565-8','MAC');</v>
      </c>
    </row>
    <row r="81" spans="1:14" x14ac:dyDescent="0.25">
      <c r="A81" s="11" t="s">
        <v>357</v>
      </c>
      <c r="B81" s="15">
        <v>3</v>
      </c>
      <c r="C81" s="29">
        <v>100</v>
      </c>
      <c r="D81" s="11" t="s">
        <v>689</v>
      </c>
      <c r="E81" s="11" t="s">
        <v>738</v>
      </c>
      <c r="F81" s="11" t="s">
        <v>260</v>
      </c>
      <c r="G81" s="20" t="s">
        <v>359</v>
      </c>
      <c r="H81" s="20" t="s">
        <v>558</v>
      </c>
      <c r="I81" s="20" t="s">
        <v>739</v>
      </c>
      <c r="J81" s="6" t="str">
        <f t="shared" si="2"/>
        <v>'INTRO-INTERNET',3,100,'Introductory','978-1-04-028763-8','PC'</v>
      </c>
      <c r="K81" s="6" t="str">
        <f t="shared" si="3"/>
        <v>INSERT INTO COURSE VALUES('INTRO-INTERNET',3,100,'Introductory','978-1-04-028763-8','PC');</v>
      </c>
    </row>
    <row r="82" spans="1:14" x14ac:dyDescent="0.25">
      <c r="A82" s="11" t="s">
        <v>362</v>
      </c>
      <c r="B82" s="15">
        <v>3</v>
      </c>
      <c r="C82" s="29">
        <v>100</v>
      </c>
      <c r="D82" s="11" t="s">
        <v>689</v>
      </c>
      <c r="E82" s="11"/>
      <c r="F82" s="11" t="s">
        <v>260</v>
      </c>
      <c r="G82" s="20" t="s">
        <v>364</v>
      </c>
      <c r="H82" s="20" t="s">
        <v>558</v>
      </c>
      <c r="I82" s="9"/>
      <c r="J82" s="6" t="str">
        <f t="shared" si="2"/>
        <v>'INTRO-WINDOWS',3,100,'Introductory','','PC'</v>
      </c>
      <c r="K82" s="6" t="str">
        <f t="shared" si="3"/>
        <v>INSERT INTO COURSE VALUES('INTRO-WINDOWS',3,100,'Introductory','','PC');</v>
      </c>
      <c r="N82" s="15"/>
    </row>
    <row r="86" spans="1:14" x14ac:dyDescent="0.25">
      <c r="E86" s="6" t="s">
        <v>741</v>
      </c>
    </row>
    <row r="87" spans="1:14" x14ac:dyDescent="0.25">
      <c r="A87" s="1" t="s">
        <v>550</v>
      </c>
      <c r="B87" s="40" t="s">
        <v>743</v>
      </c>
      <c r="E87" s="41" t="s">
        <v>745</v>
      </c>
      <c r="F87" s="40"/>
      <c r="G87" s="40"/>
    </row>
    <row r="88" spans="1:14" x14ac:dyDescent="0.25">
      <c r="A88" s="5" t="s">
        <v>552</v>
      </c>
      <c r="B88" s="7" t="s">
        <v>561</v>
      </c>
      <c r="C88" s="7" t="s">
        <v>563</v>
      </c>
      <c r="D88" s="7" t="s">
        <v>569</v>
      </c>
      <c r="E88" s="1" t="s">
        <v>758</v>
      </c>
      <c r="F88" s="1" t="s">
        <v>760</v>
      </c>
      <c r="G88" s="11" t="s">
        <v>499</v>
      </c>
      <c r="H88" s="11" t="s">
        <v>499</v>
      </c>
      <c r="I88" s="11" t="s">
        <v>499</v>
      </c>
      <c r="J88" s="11" t="s">
        <v>499</v>
      </c>
    </row>
    <row r="89" spans="1:14" x14ac:dyDescent="0.25">
      <c r="A89" s="23" t="s">
        <v>366</v>
      </c>
      <c r="B89" s="13" t="s">
        <v>763</v>
      </c>
      <c r="C89" s="13" t="s">
        <v>764</v>
      </c>
      <c r="D89" s="13" t="s">
        <v>730</v>
      </c>
      <c r="E89" s="23" t="s">
        <v>767</v>
      </c>
      <c r="F89" s="13" t="s">
        <v>769</v>
      </c>
      <c r="G89" s="13" t="s">
        <v>53</v>
      </c>
      <c r="H89" s="13" t="s">
        <v>770</v>
      </c>
      <c r="I89" s="13" t="s">
        <v>771</v>
      </c>
      <c r="J89" s="13" t="s">
        <v>45</v>
      </c>
      <c r="K89" s="43" t="s">
        <v>773</v>
      </c>
    </row>
    <row r="90" spans="1:14" x14ac:dyDescent="0.25">
      <c r="A90" s="11" t="s">
        <v>776</v>
      </c>
      <c r="B90" s="34" t="s">
        <v>778</v>
      </c>
      <c r="C90" s="15" t="s">
        <v>779</v>
      </c>
      <c r="D90" s="33">
        <v>250</v>
      </c>
      <c r="E90" s="11" t="s">
        <v>56</v>
      </c>
      <c r="F90" s="15">
        <v>100033</v>
      </c>
      <c r="G90" s="20" t="s">
        <v>70</v>
      </c>
      <c r="H90" s="20" t="s">
        <v>36</v>
      </c>
      <c r="I90" s="20" t="s">
        <v>46</v>
      </c>
      <c r="J90" s="20">
        <v>2</v>
      </c>
      <c r="K90" s="6" t="str">
        <f t="shared" ref="K90:K204" si="4">CONCATENATE("'",A90,"'",",","'",B90,"'",",","'",C90,"'",",",D90,",","'",E90,"'",",","'",F90,"'")</f>
        <v>'ER234943','01-03-18 3:53:00 PM','e',250,'10017','100033'</v>
      </c>
      <c r="L90" s="6" t="str">
        <f t="shared" ref="L90:L204" si="5">CONCATENATE("INSERT INTO ENROLLMENT_REQUEST VALUES","(",K90,")",";")</f>
        <v>INSERT INTO ENROLLMENT_REQUEST VALUES('ER234943','01-03-18 3:53:00 PM','e',250,'10017','100033');</v>
      </c>
    </row>
    <row r="91" spans="1:14" x14ac:dyDescent="0.25">
      <c r="A91" s="11" t="s">
        <v>790</v>
      </c>
      <c r="B91" s="34" t="s">
        <v>791</v>
      </c>
      <c r="C91" s="15" t="s">
        <v>779</v>
      </c>
      <c r="D91" s="33">
        <v>100</v>
      </c>
      <c r="E91" s="11" t="s">
        <v>56</v>
      </c>
      <c r="F91" s="15">
        <v>100032</v>
      </c>
      <c r="G91" s="20"/>
      <c r="H91" s="20"/>
      <c r="I91" s="20"/>
      <c r="J91" s="20"/>
      <c r="K91" s="6" t="str">
        <f t="shared" si="4"/>
        <v>'ER234944','02-03-18 12:03:00 PM','e',100,'10017','100032'</v>
      </c>
      <c r="L91" s="6" t="str">
        <f t="shared" si="5"/>
        <v>INSERT INTO ENROLLMENT_REQUEST VALUES('ER234944','02-03-18 12:03:00 PM','e',100,'10017','100032');</v>
      </c>
    </row>
    <row r="92" spans="1:14" x14ac:dyDescent="0.25">
      <c r="A92" s="11" t="s">
        <v>793</v>
      </c>
      <c r="B92" s="34" t="s">
        <v>794</v>
      </c>
      <c r="C92" s="15" t="s">
        <v>779</v>
      </c>
      <c r="D92" s="33">
        <v>200</v>
      </c>
      <c r="E92" s="11" t="s">
        <v>78</v>
      </c>
      <c r="F92" s="15">
        <v>100016</v>
      </c>
      <c r="G92" s="20" t="s">
        <v>90</v>
      </c>
      <c r="H92" s="20" t="s">
        <v>79</v>
      </c>
      <c r="I92" s="20" t="s">
        <v>84</v>
      </c>
      <c r="J92" s="20">
        <v>1</v>
      </c>
      <c r="K92" s="6" t="str">
        <f t="shared" si="4"/>
        <v>'ER234945','03-03-18 1:45:00 PM','e',200,'10011','100016'</v>
      </c>
      <c r="L92" s="6" t="str">
        <f t="shared" si="5"/>
        <v>INSERT INTO ENROLLMENT_REQUEST VALUES('ER234945','03-03-18 1:45:00 PM','e',200,'10011','100016');</v>
      </c>
    </row>
    <row r="93" spans="1:14" x14ac:dyDescent="0.25">
      <c r="A93" s="11" t="s">
        <v>798</v>
      </c>
      <c r="B93" s="34" t="s">
        <v>799</v>
      </c>
      <c r="C93" s="15" t="s">
        <v>779</v>
      </c>
      <c r="D93" s="33">
        <v>100</v>
      </c>
      <c r="E93" s="11" t="s">
        <v>78</v>
      </c>
      <c r="F93" s="15">
        <v>100015</v>
      </c>
      <c r="G93" s="20"/>
      <c r="H93" s="20"/>
      <c r="I93" s="20"/>
      <c r="J93" s="20"/>
      <c r="K93" s="6" t="str">
        <f t="shared" si="4"/>
        <v>'ER234946','05-03-18 1:45:00 PM','e',100,'10011','100015'</v>
      </c>
      <c r="L93" s="6" t="str">
        <f t="shared" si="5"/>
        <v>INSERT INTO ENROLLMENT_REQUEST VALUES('ER234946','05-03-18 1:45:00 PM','e',100,'10011','100015');</v>
      </c>
    </row>
    <row r="94" spans="1:14" x14ac:dyDescent="0.25">
      <c r="A94" s="11" t="s">
        <v>805</v>
      </c>
      <c r="B94" s="34" t="s">
        <v>806</v>
      </c>
      <c r="C94" s="15" t="s">
        <v>779</v>
      </c>
      <c r="D94" s="33">
        <v>250</v>
      </c>
      <c r="E94" s="11" t="s">
        <v>78</v>
      </c>
      <c r="F94" s="15">
        <v>100014</v>
      </c>
      <c r="G94" s="20"/>
      <c r="H94" s="20"/>
      <c r="I94" s="20"/>
      <c r="J94" s="20"/>
      <c r="K94" s="6" t="str">
        <f t="shared" si="4"/>
        <v>'ER234947','06-03-18 1:45:00 PM','e',250,'10011','100014'</v>
      </c>
      <c r="L94" s="6" t="str">
        <f t="shared" si="5"/>
        <v>INSERT INTO ENROLLMENT_REQUEST VALUES('ER234947','06-03-18 1:45:00 PM','e',250,'10011','100014');</v>
      </c>
    </row>
    <row r="95" spans="1:14" x14ac:dyDescent="0.25">
      <c r="A95" s="11" t="s">
        <v>808</v>
      </c>
      <c r="B95" s="34" t="s">
        <v>809</v>
      </c>
      <c r="C95" s="15" t="s">
        <v>779</v>
      </c>
      <c r="D95" s="33">
        <v>100</v>
      </c>
      <c r="E95" s="11" t="s">
        <v>165</v>
      </c>
      <c r="F95" s="15">
        <v>100023</v>
      </c>
      <c r="G95" s="20" t="s">
        <v>170</v>
      </c>
      <c r="H95" s="20" t="s">
        <v>110</v>
      </c>
      <c r="I95" s="20" t="s">
        <v>114</v>
      </c>
      <c r="J95" s="20">
        <v>3</v>
      </c>
      <c r="K95" s="6" t="str">
        <f t="shared" si="4"/>
        <v>'ER234948','07-03-18 1:45:00 PM','e',100,'10003','100023'</v>
      </c>
      <c r="L95" s="6" t="str">
        <f t="shared" si="5"/>
        <v>INSERT INTO ENROLLMENT_REQUEST VALUES('ER234948','07-03-18 1:45:00 PM','e',100,'10003','100023');</v>
      </c>
    </row>
    <row r="96" spans="1:14" x14ac:dyDescent="0.25">
      <c r="A96" s="11" t="s">
        <v>816</v>
      </c>
      <c r="B96" s="34" t="s">
        <v>817</v>
      </c>
      <c r="C96" s="15" t="s">
        <v>779</v>
      </c>
      <c r="D96" s="33">
        <v>200</v>
      </c>
      <c r="E96" s="11" t="s">
        <v>165</v>
      </c>
      <c r="F96" s="15">
        <v>100024</v>
      </c>
      <c r="G96" s="20"/>
      <c r="H96" s="20"/>
      <c r="I96" s="20"/>
      <c r="J96" s="20"/>
      <c r="K96" s="6" t="str">
        <f t="shared" si="4"/>
        <v>'ER234949','08-03-18 1:45:00 PM','e',200,'10003','100024'</v>
      </c>
      <c r="L96" s="6" t="str">
        <f t="shared" si="5"/>
        <v>INSERT INTO ENROLLMENT_REQUEST VALUES('ER234949','08-03-18 1:45:00 PM','e',200,'10003','100024');</v>
      </c>
    </row>
    <row r="97" spans="1:12" x14ac:dyDescent="0.25">
      <c r="A97" s="11" t="s">
        <v>820</v>
      </c>
      <c r="B97" s="34" t="s">
        <v>821</v>
      </c>
      <c r="C97" s="15" t="s">
        <v>779</v>
      </c>
      <c r="D97" s="33">
        <v>200</v>
      </c>
      <c r="E97" s="11" t="s">
        <v>165</v>
      </c>
      <c r="F97" s="15">
        <v>100025</v>
      </c>
      <c r="G97" s="20"/>
      <c r="H97" s="20"/>
      <c r="I97" s="20"/>
      <c r="J97" s="20"/>
      <c r="K97" s="6" t="str">
        <f t="shared" si="4"/>
        <v>'ER234950','09-03-18 1:45:00 PM','e',200,'10003','100025'</v>
      </c>
      <c r="L97" s="6" t="str">
        <f t="shared" si="5"/>
        <v>INSERT INTO ENROLLMENT_REQUEST VALUES('ER234950','09-03-18 1:45:00 PM','e',200,'10003','100025');</v>
      </c>
    </row>
    <row r="98" spans="1:12" x14ac:dyDescent="0.25">
      <c r="A98" s="11" t="s">
        <v>826</v>
      </c>
      <c r="B98" s="34" t="s">
        <v>827</v>
      </c>
      <c r="C98" s="15" t="s">
        <v>779</v>
      </c>
      <c r="D98" s="33">
        <v>100</v>
      </c>
      <c r="E98" s="11" t="s">
        <v>165</v>
      </c>
      <c r="F98" s="15">
        <v>100008</v>
      </c>
      <c r="G98" s="20"/>
      <c r="H98" s="20"/>
      <c r="I98" s="20"/>
      <c r="J98" s="20"/>
      <c r="K98" s="6" t="str">
        <f t="shared" si="4"/>
        <v>'ER234951','10-03-18 1:45:00 PM','e',100,'10003','100008'</v>
      </c>
      <c r="L98" s="6" t="str">
        <f t="shared" si="5"/>
        <v>INSERT INTO ENROLLMENT_REQUEST VALUES('ER234951','10-03-18 1:45:00 PM','e',100,'10003','100008');</v>
      </c>
    </row>
    <row r="99" spans="1:12" x14ac:dyDescent="0.25">
      <c r="A99" s="11" t="s">
        <v>830</v>
      </c>
      <c r="B99" s="34" t="s">
        <v>833</v>
      </c>
      <c r="C99" s="15" t="s">
        <v>779</v>
      </c>
      <c r="D99" s="33">
        <v>250</v>
      </c>
      <c r="E99" s="11" t="s">
        <v>165</v>
      </c>
      <c r="F99" s="15">
        <v>100005</v>
      </c>
      <c r="G99" s="20"/>
      <c r="H99" s="20"/>
      <c r="I99" s="20"/>
      <c r="J99" s="20"/>
      <c r="K99" s="6" t="str">
        <f t="shared" si="4"/>
        <v>'ER234952','11-03-18 1:45:00 PM','e',250,'10003','100005'</v>
      </c>
      <c r="L99" s="6" t="str">
        <f t="shared" si="5"/>
        <v>INSERT INTO ENROLLMENT_REQUEST VALUES('ER234952','11-03-18 1:45:00 PM','e',250,'10003','100005');</v>
      </c>
    </row>
    <row r="100" spans="1:12" x14ac:dyDescent="0.25">
      <c r="A100" s="11" t="s">
        <v>836</v>
      </c>
      <c r="B100" s="34" t="s">
        <v>837</v>
      </c>
      <c r="C100" s="15" t="s">
        <v>838</v>
      </c>
      <c r="D100" s="33">
        <v>0</v>
      </c>
      <c r="E100" s="11" t="s">
        <v>165</v>
      </c>
      <c r="F100" s="15">
        <v>100007</v>
      </c>
      <c r="G100" s="20"/>
      <c r="H100" s="20"/>
      <c r="I100" s="20"/>
      <c r="J100" s="20"/>
      <c r="K100" s="6" t="str">
        <f t="shared" si="4"/>
        <v>'ER234953','12-03-18 1:45:00 PM','w',0,'10003','100007'</v>
      </c>
      <c r="L100" s="6" t="str">
        <f t="shared" si="5"/>
        <v>INSERT INTO ENROLLMENT_REQUEST VALUES('ER234953','12-03-18 1:45:00 PM','w',0,'10003','100007');</v>
      </c>
    </row>
    <row r="101" spans="1:12" x14ac:dyDescent="0.25">
      <c r="A101" s="11" t="s">
        <v>843</v>
      </c>
      <c r="B101" s="34" t="s">
        <v>844</v>
      </c>
      <c r="C101" s="15" t="s">
        <v>838</v>
      </c>
      <c r="D101" s="33">
        <v>0</v>
      </c>
      <c r="E101" s="11" t="s">
        <v>165</v>
      </c>
      <c r="F101" s="15">
        <v>100026</v>
      </c>
      <c r="G101" s="20"/>
      <c r="H101" s="20"/>
      <c r="I101" s="20"/>
      <c r="J101" s="20"/>
      <c r="K101" s="6" t="str">
        <f t="shared" si="4"/>
        <v>'ER234954','13-03-18 1:45:00 PM','w',0,'10003','100026'</v>
      </c>
      <c r="L101" s="6" t="str">
        <f t="shared" si="5"/>
        <v>INSERT INTO ENROLLMENT_REQUEST VALUES('ER234954','13-03-18 1:45:00 PM','w',0,'10003','100026');</v>
      </c>
    </row>
    <row r="102" spans="1:12" x14ac:dyDescent="0.25">
      <c r="A102" s="11" t="s">
        <v>848</v>
      </c>
      <c r="B102" s="34" t="s">
        <v>850</v>
      </c>
      <c r="C102" s="15" t="s">
        <v>838</v>
      </c>
      <c r="D102" s="33">
        <v>0</v>
      </c>
      <c r="E102" s="11" t="s">
        <v>165</v>
      </c>
      <c r="F102" s="15">
        <v>100027</v>
      </c>
      <c r="G102" s="20"/>
      <c r="H102" s="20"/>
      <c r="I102" s="20"/>
      <c r="J102" s="20"/>
      <c r="K102" s="6" t="str">
        <f t="shared" si="4"/>
        <v>'ER234955','14-03-18 1:45:00 PM','w',0,'10003','100027'</v>
      </c>
      <c r="L102" s="6" t="str">
        <f t="shared" si="5"/>
        <v>INSERT INTO ENROLLMENT_REQUEST VALUES('ER234955','14-03-18 1:45:00 PM','w',0,'10003','100027');</v>
      </c>
    </row>
    <row r="103" spans="1:12" x14ac:dyDescent="0.25">
      <c r="A103" s="11" t="s">
        <v>853</v>
      </c>
      <c r="B103" s="34" t="s">
        <v>854</v>
      </c>
      <c r="C103" s="15" t="s">
        <v>779</v>
      </c>
      <c r="D103" s="33">
        <v>150</v>
      </c>
      <c r="E103" s="11" t="s">
        <v>218</v>
      </c>
      <c r="F103" s="15">
        <v>100008</v>
      </c>
      <c r="G103" s="20" t="s">
        <v>225</v>
      </c>
      <c r="H103" s="20" t="s">
        <v>79</v>
      </c>
      <c r="I103" s="20" t="s">
        <v>84</v>
      </c>
      <c r="J103" s="20">
        <v>5</v>
      </c>
      <c r="K103" s="6" t="str">
        <f t="shared" si="4"/>
        <v>'ER234956','15-03-18 1:45:00 PM','e',150,'10008','100008'</v>
      </c>
      <c r="L103" s="6" t="str">
        <f t="shared" si="5"/>
        <v>INSERT INTO ENROLLMENT_REQUEST VALUES('ER234956','15-03-18 1:45:00 PM','e',150,'10008','100008');</v>
      </c>
    </row>
    <row r="104" spans="1:12" x14ac:dyDescent="0.25">
      <c r="A104" s="11" t="s">
        <v>859</v>
      </c>
      <c r="B104" s="34" t="s">
        <v>860</v>
      </c>
      <c r="C104" s="15" t="s">
        <v>779</v>
      </c>
      <c r="D104" s="33">
        <v>100</v>
      </c>
      <c r="E104" s="11" t="s">
        <v>218</v>
      </c>
      <c r="F104" s="15">
        <v>100005</v>
      </c>
      <c r="G104" s="20"/>
      <c r="H104" s="20"/>
      <c r="I104" s="20"/>
      <c r="J104" s="20"/>
      <c r="K104" s="6" t="str">
        <f t="shared" si="4"/>
        <v>'ER234957','16-03-18 1:45:00 PM','e',100,'10008','100005'</v>
      </c>
      <c r="L104" s="6" t="str">
        <f t="shared" si="5"/>
        <v>INSERT INTO ENROLLMENT_REQUEST VALUES('ER234957','16-03-18 1:45:00 PM','e',100,'10008','100005');</v>
      </c>
    </row>
    <row r="105" spans="1:12" x14ac:dyDescent="0.25">
      <c r="A105" s="11" t="s">
        <v>863</v>
      </c>
      <c r="B105" s="34" t="s">
        <v>865</v>
      </c>
      <c r="C105" s="15" t="s">
        <v>779</v>
      </c>
      <c r="D105" s="33">
        <v>200</v>
      </c>
      <c r="E105" s="11" t="s">
        <v>218</v>
      </c>
      <c r="F105" s="15">
        <v>100007</v>
      </c>
      <c r="G105" s="20"/>
      <c r="H105" s="20"/>
      <c r="I105" s="20"/>
      <c r="J105" s="20"/>
      <c r="K105" s="6" t="str">
        <f t="shared" si="4"/>
        <v>'ER234958','17-03-18 1:45:00 PM','e',200,'10008','100007'</v>
      </c>
      <c r="L105" s="6" t="str">
        <f t="shared" si="5"/>
        <v>INSERT INTO ENROLLMENT_REQUEST VALUES('ER234958','17-03-18 1:45:00 PM','e',200,'10008','100007');</v>
      </c>
    </row>
    <row r="106" spans="1:12" x14ac:dyDescent="0.25">
      <c r="A106" s="11" t="s">
        <v>869</v>
      </c>
      <c r="B106" s="34" t="s">
        <v>870</v>
      </c>
      <c r="C106" s="15" t="s">
        <v>779</v>
      </c>
      <c r="D106" s="33">
        <v>250</v>
      </c>
      <c r="E106" s="11" t="s">
        <v>218</v>
      </c>
      <c r="F106" s="15">
        <v>100006</v>
      </c>
      <c r="G106" s="20"/>
      <c r="H106" s="20"/>
      <c r="I106" s="20"/>
      <c r="J106" s="20"/>
      <c r="K106" s="6" t="str">
        <f t="shared" si="4"/>
        <v>'ER234959','18-03-18 1:45:00 PM','e',250,'10008','100006'</v>
      </c>
      <c r="L106" s="6" t="str">
        <f t="shared" si="5"/>
        <v>INSERT INTO ENROLLMENT_REQUEST VALUES('ER234959','18-03-18 1:45:00 PM','e',250,'10008','100006');</v>
      </c>
    </row>
    <row r="107" spans="1:12" x14ac:dyDescent="0.25">
      <c r="A107" s="11" t="s">
        <v>873</v>
      </c>
      <c r="B107" s="34" t="s">
        <v>874</v>
      </c>
      <c r="C107" s="15" t="s">
        <v>779</v>
      </c>
      <c r="D107" s="33">
        <v>200</v>
      </c>
      <c r="E107" s="11" t="s">
        <v>218</v>
      </c>
      <c r="F107" s="15">
        <v>100016</v>
      </c>
      <c r="G107" s="20"/>
      <c r="H107" s="20"/>
      <c r="I107" s="20"/>
      <c r="J107" s="20"/>
      <c r="K107" s="6" t="str">
        <f t="shared" si="4"/>
        <v>'ER234960','19-03-18 1:45:00 PM','e',200,'10008','100016'</v>
      </c>
      <c r="L107" s="6" t="str">
        <f t="shared" si="5"/>
        <v>INSERT INTO ENROLLMENT_REQUEST VALUES('ER234960','19-03-18 1:45:00 PM','e',200,'10008','100016');</v>
      </c>
    </row>
    <row r="108" spans="1:12" x14ac:dyDescent="0.25">
      <c r="A108" s="11" t="s">
        <v>877</v>
      </c>
      <c r="B108" s="34" t="s">
        <v>878</v>
      </c>
      <c r="C108" s="15" t="s">
        <v>779</v>
      </c>
      <c r="D108" s="33">
        <v>100</v>
      </c>
      <c r="E108" s="11" t="s">
        <v>218</v>
      </c>
      <c r="F108" s="15">
        <v>100015</v>
      </c>
      <c r="G108" s="20"/>
      <c r="H108" s="20"/>
      <c r="I108" s="20"/>
      <c r="J108" s="20"/>
      <c r="K108" s="6" t="str">
        <f t="shared" si="4"/>
        <v>'ER234961','20-03-18 1:45:00 PM','e',100,'10008','100015'</v>
      </c>
      <c r="L108" s="6" t="str">
        <f t="shared" si="5"/>
        <v>INSERT INTO ENROLLMENT_REQUEST VALUES('ER234961','20-03-18 1:45:00 PM','e',100,'10008','100015');</v>
      </c>
    </row>
    <row r="109" spans="1:12" x14ac:dyDescent="0.25">
      <c r="A109" s="11" t="s">
        <v>881</v>
      </c>
      <c r="B109" s="34" t="s">
        <v>883</v>
      </c>
      <c r="C109" s="15" t="s">
        <v>838</v>
      </c>
      <c r="D109" s="33">
        <v>0</v>
      </c>
      <c r="E109" s="11" t="s">
        <v>218</v>
      </c>
      <c r="F109" s="15">
        <v>100014</v>
      </c>
      <c r="G109" s="20"/>
      <c r="H109" s="20"/>
      <c r="I109" s="20"/>
      <c r="J109" s="20"/>
      <c r="K109" s="6" t="str">
        <f t="shared" si="4"/>
        <v>'ER234962','21-03-18 1:45:00 PM','w',0,'10008','100014'</v>
      </c>
      <c r="L109" s="6" t="str">
        <f t="shared" si="5"/>
        <v>INSERT INTO ENROLLMENT_REQUEST VALUES('ER234962','21-03-18 1:45:00 PM','w',0,'10008','100014');</v>
      </c>
    </row>
    <row r="110" spans="1:12" x14ac:dyDescent="0.25">
      <c r="A110" s="11" t="s">
        <v>885</v>
      </c>
      <c r="B110" s="34" t="s">
        <v>886</v>
      </c>
      <c r="C110" s="15" t="s">
        <v>838</v>
      </c>
      <c r="D110" s="33">
        <v>0</v>
      </c>
      <c r="E110" s="11" t="s">
        <v>218</v>
      </c>
      <c r="F110" s="15">
        <v>100033</v>
      </c>
      <c r="G110" s="20"/>
      <c r="H110" s="20"/>
      <c r="I110" s="20"/>
      <c r="J110" s="20"/>
      <c r="K110" s="6" t="str">
        <f t="shared" si="4"/>
        <v>'ER234963','22-03-18 2:12:00 PM','w',0,'10008','100033'</v>
      </c>
      <c r="L110" s="6" t="str">
        <f t="shared" si="5"/>
        <v>INSERT INTO ENROLLMENT_REQUEST VALUES('ER234963','22-03-18 2:12:00 PM','w',0,'10008','100033');</v>
      </c>
    </row>
    <row r="111" spans="1:12" x14ac:dyDescent="0.25">
      <c r="A111" s="11" t="s">
        <v>895</v>
      </c>
      <c r="B111" s="34" t="s">
        <v>896</v>
      </c>
      <c r="C111" s="15" t="s">
        <v>838</v>
      </c>
      <c r="D111" s="33">
        <v>0</v>
      </c>
      <c r="E111" s="11" t="s">
        <v>218</v>
      </c>
      <c r="F111" s="15">
        <v>100032</v>
      </c>
      <c r="G111" s="20"/>
      <c r="H111" s="20"/>
      <c r="I111" s="20"/>
      <c r="J111" s="20"/>
      <c r="K111" s="6" t="str">
        <f t="shared" si="4"/>
        <v>'ER234964','23-03-18 2:12:00 PM','w',0,'10008','100032'</v>
      </c>
      <c r="L111" s="6" t="str">
        <f t="shared" si="5"/>
        <v>INSERT INTO ENROLLMENT_REQUEST VALUES('ER234964','23-03-18 2:12:00 PM','w',0,'10008','100032');</v>
      </c>
    </row>
    <row r="112" spans="1:12" x14ac:dyDescent="0.25">
      <c r="A112" s="11" t="s">
        <v>897</v>
      </c>
      <c r="B112" s="34" t="s">
        <v>898</v>
      </c>
      <c r="C112" s="15" t="s">
        <v>779</v>
      </c>
      <c r="D112" s="33">
        <v>100</v>
      </c>
      <c r="E112" s="33">
        <v>10002</v>
      </c>
      <c r="F112" s="15">
        <v>100002</v>
      </c>
      <c r="G112" s="20" t="s">
        <v>250</v>
      </c>
      <c r="H112" s="20" t="s">
        <v>79</v>
      </c>
      <c r="I112" s="20" t="s">
        <v>84</v>
      </c>
      <c r="J112" s="20">
        <v>3</v>
      </c>
      <c r="K112" s="6" t="str">
        <f t="shared" si="4"/>
        <v>'ER234965','24-03-18 2:12:00 PM','e',100,'10002','100002'</v>
      </c>
      <c r="L112" s="6" t="str">
        <f t="shared" si="5"/>
        <v>INSERT INTO ENROLLMENT_REQUEST VALUES('ER234965','24-03-18 2:12:00 PM','e',100,'10002','100002');</v>
      </c>
    </row>
    <row r="113" spans="1:12" x14ac:dyDescent="0.25">
      <c r="A113" s="11" t="s">
        <v>907</v>
      </c>
      <c r="B113" s="34" t="s">
        <v>908</v>
      </c>
      <c r="C113" s="15" t="s">
        <v>779</v>
      </c>
      <c r="D113" s="33">
        <v>150</v>
      </c>
      <c r="E113" s="33">
        <v>10035</v>
      </c>
      <c r="F113" s="15">
        <v>100003</v>
      </c>
      <c r="G113" s="20"/>
      <c r="H113" s="20"/>
      <c r="I113" s="20"/>
      <c r="J113" s="20"/>
      <c r="K113" s="6" t="str">
        <f t="shared" si="4"/>
        <v>'ER234966','25-03-18 2:12:00 PM','e',150,'10035','100003'</v>
      </c>
      <c r="L113" s="6" t="str">
        <f t="shared" si="5"/>
        <v>INSERT INTO ENROLLMENT_REQUEST VALUES('ER234966','25-03-18 2:12:00 PM','e',150,'10035','100003');</v>
      </c>
    </row>
    <row r="114" spans="1:12" x14ac:dyDescent="0.25">
      <c r="A114" s="11" t="s">
        <v>915</v>
      </c>
      <c r="B114" s="34" t="s">
        <v>916</v>
      </c>
      <c r="C114" s="15" t="s">
        <v>779</v>
      </c>
      <c r="D114" s="33">
        <v>200</v>
      </c>
      <c r="E114" s="33">
        <v>10035</v>
      </c>
      <c r="F114" s="15">
        <v>100028</v>
      </c>
      <c r="G114" s="20"/>
      <c r="H114" s="20"/>
      <c r="I114" s="20"/>
      <c r="J114" s="20"/>
      <c r="K114" s="6" t="str">
        <f t="shared" si="4"/>
        <v>'ER234967','26-03-18 2:12:00 PM','e',200,'10035','100028'</v>
      </c>
      <c r="L114" s="6" t="str">
        <f t="shared" si="5"/>
        <v>INSERT INTO ENROLLMENT_REQUEST VALUES('ER234967','26-03-18 2:12:00 PM','e',200,'10035','100028');</v>
      </c>
    </row>
    <row r="115" spans="1:12" x14ac:dyDescent="0.25">
      <c r="A115" s="11" t="s">
        <v>928</v>
      </c>
      <c r="B115" s="34" t="s">
        <v>929</v>
      </c>
      <c r="C115" s="15" t="s">
        <v>779</v>
      </c>
      <c r="D115" s="33">
        <v>200</v>
      </c>
      <c r="E115" s="11" t="s">
        <v>296</v>
      </c>
      <c r="F115" s="15">
        <v>100017</v>
      </c>
      <c r="G115" s="20" t="s">
        <v>303</v>
      </c>
      <c r="H115" s="20" t="s">
        <v>138</v>
      </c>
      <c r="I115" s="20" t="s">
        <v>142</v>
      </c>
      <c r="J115" s="20">
        <v>5</v>
      </c>
      <c r="K115" s="6" t="str">
        <f t="shared" si="4"/>
        <v>'ER234968','27-03-18 2:12:00 PM','e',200,'10012','100017'</v>
      </c>
      <c r="L115" s="6" t="str">
        <f t="shared" si="5"/>
        <v>INSERT INTO ENROLLMENT_REQUEST VALUES('ER234968','27-03-18 2:12:00 PM','e',200,'10012','100017');</v>
      </c>
    </row>
    <row r="116" spans="1:12" x14ac:dyDescent="0.25">
      <c r="A116" s="11" t="s">
        <v>935</v>
      </c>
      <c r="B116" s="34" t="s">
        <v>936</v>
      </c>
      <c r="C116" s="15" t="s">
        <v>779</v>
      </c>
      <c r="D116" s="33">
        <v>150</v>
      </c>
      <c r="E116" s="11" t="s">
        <v>296</v>
      </c>
      <c r="F116" s="15">
        <v>100034</v>
      </c>
      <c r="G116" s="20"/>
      <c r="H116" s="20"/>
      <c r="I116" s="20"/>
      <c r="J116" s="20"/>
      <c r="K116" s="6" t="str">
        <f t="shared" si="4"/>
        <v>'ER234969','28-03-18 2:12:00 PM','e',150,'10012','100034'</v>
      </c>
      <c r="L116" s="6" t="str">
        <f t="shared" si="5"/>
        <v>INSERT INTO ENROLLMENT_REQUEST VALUES('ER234969','28-03-18 2:12:00 PM','e',150,'10012','100034');</v>
      </c>
    </row>
    <row r="117" spans="1:12" x14ac:dyDescent="0.25">
      <c r="A117" s="11" t="s">
        <v>953</v>
      </c>
      <c r="B117" s="34" t="s">
        <v>955</v>
      </c>
      <c r="C117" s="15" t="s">
        <v>779</v>
      </c>
      <c r="D117" s="33">
        <v>250</v>
      </c>
      <c r="E117" s="11" t="s">
        <v>296</v>
      </c>
      <c r="F117" s="15">
        <v>100035</v>
      </c>
      <c r="G117" s="20"/>
      <c r="H117" s="20"/>
      <c r="I117" s="20"/>
      <c r="J117" s="20"/>
      <c r="K117" s="6" t="str">
        <f t="shared" si="4"/>
        <v>'ER234970','28-03-18 2:36:00 PM','e',250,'10012','100035'</v>
      </c>
      <c r="L117" s="6" t="str">
        <f t="shared" si="5"/>
        <v>INSERT INTO ENROLLMENT_REQUEST VALUES('ER234970','28-03-18 2:36:00 PM','e',250,'10012','100035');</v>
      </c>
    </row>
    <row r="118" spans="1:12" x14ac:dyDescent="0.25">
      <c r="A118" s="11" t="s">
        <v>964</v>
      </c>
      <c r="B118" s="34" t="s">
        <v>965</v>
      </c>
      <c r="C118" s="15" t="s">
        <v>779</v>
      </c>
      <c r="D118" s="33">
        <v>150</v>
      </c>
      <c r="E118" s="11" t="s">
        <v>308</v>
      </c>
      <c r="F118" s="15">
        <v>100004</v>
      </c>
      <c r="G118" s="20" t="s">
        <v>313</v>
      </c>
      <c r="H118" s="20" t="s">
        <v>79</v>
      </c>
      <c r="I118" s="20" t="s">
        <v>84</v>
      </c>
      <c r="J118" s="20">
        <v>5</v>
      </c>
      <c r="K118" s="6" t="str">
        <f t="shared" si="4"/>
        <v>'ER234971','28-03-18 3:18:00 PM','e',150,'10007','100004'</v>
      </c>
      <c r="L118" s="6" t="str">
        <f t="shared" si="5"/>
        <v>INSERT INTO ENROLLMENT_REQUEST VALUES('ER234971','28-03-18 3:18:00 PM','e',150,'10007','100004');</v>
      </c>
    </row>
    <row r="119" spans="1:12" x14ac:dyDescent="0.25">
      <c r="A119" s="11" t="s">
        <v>974</v>
      </c>
      <c r="B119" s="34" t="s">
        <v>975</v>
      </c>
      <c r="C119" s="15" t="s">
        <v>779</v>
      </c>
      <c r="D119" s="33">
        <v>100</v>
      </c>
      <c r="E119" s="11" t="s">
        <v>317</v>
      </c>
      <c r="F119" s="15">
        <v>100022</v>
      </c>
      <c r="G119" s="20" t="s">
        <v>323</v>
      </c>
      <c r="H119" s="20" t="s">
        <v>94</v>
      </c>
      <c r="I119" s="20" t="s">
        <v>98</v>
      </c>
      <c r="J119" s="20">
        <v>3</v>
      </c>
      <c r="K119" s="6" t="str">
        <f t="shared" si="4"/>
        <v>'ER234972','28-03-18 4:00:54 PM','e',100,'10004','100022'</v>
      </c>
      <c r="L119" s="6" t="str">
        <f t="shared" si="5"/>
        <v>INSERT INTO ENROLLMENT_REQUEST VALUES('ER234972','28-03-18 4:00:54 PM','e',100,'10004','100022');</v>
      </c>
    </row>
    <row r="120" spans="1:12" x14ac:dyDescent="0.25">
      <c r="A120" s="11" t="s">
        <v>980</v>
      </c>
      <c r="B120" s="34" t="s">
        <v>983</v>
      </c>
      <c r="C120" s="15" t="s">
        <v>779</v>
      </c>
      <c r="D120" s="33">
        <v>200</v>
      </c>
      <c r="E120" s="11" t="s">
        <v>317</v>
      </c>
      <c r="F120" s="15">
        <v>100021</v>
      </c>
      <c r="G120" s="20"/>
      <c r="H120" s="20"/>
      <c r="I120" s="20"/>
      <c r="J120" s="20"/>
      <c r="K120" s="6" t="str">
        <f t="shared" si="4"/>
        <v>'ER234973','29-03-18 2:12:00 PM','e',200,'10004','100021'</v>
      </c>
      <c r="L120" s="6" t="str">
        <f t="shared" si="5"/>
        <v>INSERT INTO ENROLLMENT_REQUEST VALUES('ER234973','29-03-18 2:12:00 PM','e',200,'10004','100021');</v>
      </c>
    </row>
    <row r="121" spans="1:12" x14ac:dyDescent="0.25">
      <c r="A121" s="11" t="s">
        <v>988</v>
      </c>
      <c r="B121" s="34" t="s">
        <v>989</v>
      </c>
      <c r="C121" s="15" t="s">
        <v>779</v>
      </c>
      <c r="D121" s="33">
        <v>250</v>
      </c>
      <c r="E121" s="11" t="s">
        <v>328</v>
      </c>
      <c r="F121" s="15">
        <v>100018</v>
      </c>
      <c r="G121" s="20" t="s">
        <v>333</v>
      </c>
      <c r="H121" s="20" t="s">
        <v>36</v>
      </c>
      <c r="I121" s="20" t="s">
        <v>46</v>
      </c>
      <c r="J121" s="20">
        <v>3</v>
      </c>
      <c r="K121" s="6" t="str">
        <f t="shared" si="4"/>
        <v>'ER234974','30-03-18 2:12:00 PM','e',250,'10001','100018'</v>
      </c>
      <c r="L121" s="6" t="str">
        <f t="shared" si="5"/>
        <v>INSERT INTO ENROLLMENT_REQUEST VALUES('ER234974','30-03-18 2:12:00 PM','e',250,'10001','100018');</v>
      </c>
    </row>
    <row r="122" spans="1:12" x14ac:dyDescent="0.25">
      <c r="A122" s="11" t="s">
        <v>991</v>
      </c>
      <c r="B122" s="34" t="s">
        <v>992</v>
      </c>
      <c r="C122" s="15" t="s">
        <v>779</v>
      </c>
      <c r="D122" s="33">
        <v>100</v>
      </c>
      <c r="E122" s="11" t="s">
        <v>328</v>
      </c>
      <c r="F122" s="15">
        <v>100001</v>
      </c>
      <c r="G122" s="20"/>
      <c r="H122" s="20"/>
      <c r="I122" s="20"/>
      <c r="J122" s="20"/>
      <c r="K122" s="6" t="str">
        <f t="shared" si="4"/>
        <v>'ER234975','31-03-18 2:12:00 PM','e',100,'10001','100001'</v>
      </c>
      <c r="L122" s="6" t="str">
        <f t="shared" si="5"/>
        <v>INSERT INTO ENROLLMENT_REQUEST VALUES('ER234975','31-03-18 2:12:00 PM','e',100,'10001','100001');</v>
      </c>
    </row>
    <row r="123" spans="1:12" x14ac:dyDescent="0.25">
      <c r="A123" s="11" t="s">
        <v>993</v>
      </c>
      <c r="B123" s="34" t="s">
        <v>994</v>
      </c>
      <c r="C123" s="15" t="s">
        <v>779</v>
      </c>
      <c r="D123" s="33">
        <v>200</v>
      </c>
      <c r="E123" s="11" t="s">
        <v>328</v>
      </c>
      <c r="F123" s="15">
        <v>100019</v>
      </c>
      <c r="G123" s="20"/>
      <c r="H123" s="20"/>
      <c r="I123" s="20"/>
      <c r="J123" s="20"/>
      <c r="K123" s="6" t="str">
        <f t="shared" si="4"/>
        <v>'ER234976','31-03-18 2:12:12 PM','e',200,'10001','100019'</v>
      </c>
      <c r="L123" s="6" t="str">
        <f t="shared" si="5"/>
        <v>INSERT INTO ENROLLMENT_REQUEST VALUES('ER234976','31-03-18 2:12:12 PM','e',200,'10001','100019');</v>
      </c>
    </row>
    <row r="124" spans="1:12" x14ac:dyDescent="0.25">
      <c r="A124" s="11" t="s">
        <v>996</v>
      </c>
      <c r="B124" s="34" t="s">
        <v>997</v>
      </c>
      <c r="C124" s="15" t="s">
        <v>779</v>
      </c>
      <c r="D124" s="33">
        <v>150</v>
      </c>
      <c r="E124" s="11" t="s">
        <v>328</v>
      </c>
      <c r="F124" s="15">
        <v>100020</v>
      </c>
      <c r="G124" s="20"/>
      <c r="H124" s="20"/>
      <c r="I124" s="20"/>
      <c r="J124" s="20"/>
      <c r="K124" s="6" t="str">
        <f t="shared" si="4"/>
        <v>'ER234977','31-03-18 2:15:22 PM','e',150,'10001','100020'</v>
      </c>
      <c r="L124" s="6" t="str">
        <f t="shared" si="5"/>
        <v>INSERT INTO ENROLLMENT_REQUEST VALUES('ER234977','31-03-18 2:15:22 PM','e',150,'10001','100020');</v>
      </c>
    </row>
    <row r="125" spans="1:12" x14ac:dyDescent="0.25">
      <c r="A125" s="11" t="s">
        <v>1001</v>
      </c>
      <c r="B125" s="34" t="s">
        <v>1002</v>
      </c>
      <c r="C125" s="15" t="s">
        <v>779</v>
      </c>
      <c r="D125" s="33">
        <v>200</v>
      </c>
      <c r="E125" s="11" t="s">
        <v>328</v>
      </c>
      <c r="F125" s="15">
        <v>100017</v>
      </c>
      <c r="G125" s="20"/>
      <c r="H125" s="20"/>
      <c r="I125" s="20"/>
      <c r="J125" s="20"/>
      <c r="K125" s="6" t="str">
        <f t="shared" si="4"/>
        <v>'ER234978','31-03-18 2:17:45 PM','e',200,'10001','100017'</v>
      </c>
      <c r="L125" s="6" t="str">
        <f t="shared" si="5"/>
        <v>INSERT INTO ENROLLMENT_REQUEST VALUES('ER234978','31-03-18 2:17:45 PM','e',200,'10001','100017');</v>
      </c>
    </row>
    <row r="126" spans="1:12" x14ac:dyDescent="0.25">
      <c r="A126" s="11" t="s">
        <v>1003</v>
      </c>
      <c r="B126" s="34" t="s">
        <v>1004</v>
      </c>
      <c r="C126" s="15" t="s">
        <v>838</v>
      </c>
      <c r="D126" s="33">
        <v>0</v>
      </c>
      <c r="E126" s="11" t="s">
        <v>328</v>
      </c>
      <c r="F126" s="15">
        <v>100034</v>
      </c>
      <c r="G126" s="20"/>
      <c r="H126" s="20"/>
      <c r="I126" s="20"/>
      <c r="J126" s="20"/>
      <c r="K126" s="6" t="str">
        <f t="shared" si="4"/>
        <v>'ER234979','31-03-18 2:32:49 PM','w',0,'10001','100034'</v>
      </c>
      <c r="L126" s="6" t="str">
        <f t="shared" si="5"/>
        <v>INSERT INTO ENROLLMENT_REQUEST VALUES('ER234979','31-03-18 2:32:49 PM','w',0,'10001','100034');</v>
      </c>
    </row>
    <row r="127" spans="1:12" x14ac:dyDescent="0.25">
      <c r="A127" s="11" t="s">
        <v>1005</v>
      </c>
      <c r="B127" s="34" t="s">
        <v>1006</v>
      </c>
      <c r="C127" s="15" t="s">
        <v>838</v>
      </c>
      <c r="D127" s="33">
        <v>0</v>
      </c>
      <c r="E127" s="11" t="s">
        <v>328</v>
      </c>
      <c r="F127" s="15">
        <v>100035</v>
      </c>
      <c r="G127" s="20"/>
      <c r="H127" s="20"/>
      <c r="I127" s="20"/>
      <c r="J127" s="20"/>
      <c r="K127" s="6" t="str">
        <f t="shared" si="4"/>
        <v>'ER234980','01-04-18 10:08:39 AM','w',0,'10001','100035'</v>
      </c>
      <c r="L127" s="6" t="str">
        <f t="shared" si="5"/>
        <v>INSERT INTO ENROLLMENT_REQUEST VALUES('ER234980','01-04-18 10:08:39 AM','w',0,'10001','100035');</v>
      </c>
    </row>
    <row r="128" spans="1:12" x14ac:dyDescent="0.25">
      <c r="A128" s="11" t="s">
        <v>1009</v>
      </c>
      <c r="B128" s="34" t="s">
        <v>1010</v>
      </c>
      <c r="C128" s="15" t="s">
        <v>838</v>
      </c>
      <c r="D128" s="33">
        <v>0</v>
      </c>
      <c r="E128" s="11" t="s">
        <v>328</v>
      </c>
      <c r="F128" s="15">
        <v>100004</v>
      </c>
      <c r="G128" s="20"/>
      <c r="H128" s="20"/>
      <c r="I128" s="20"/>
      <c r="J128" s="20"/>
      <c r="K128" s="6" t="str">
        <f t="shared" si="4"/>
        <v>'ER234981','01-04-18 11:08:39 AM','w',0,'10001','100004'</v>
      </c>
      <c r="L128" s="6" t="str">
        <f t="shared" si="5"/>
        <v>INSERT INTO ENROLLMENT_REQUEST VALUES('ER234981','01-04-18 11:08:39 AM','w',0,'10001','100004');</v>
      </c>
    </row>
    <row r="129" spans="1:26" x14ac:dyDescent="0.25">
      <c r="A129" s="11" t="s">
        <v>1015</v>
      </c>
      <c r="B129" s="34" t="s">
        <v>1016</v>
      </c>
      <c r="C129" s="15" t="s">
        <v>779</v>
      </c>
      <c r="D129" s="33">
        <v>250</v>
      </c>
      <c r="E129" s="11" t="s">
        <v>338</v>
      </c>
      <c r="F129" s="15">
        <v>100029</v>
      </c>
      <c r="G129" s="20" t="s">
        <v>345</v>
      </c>
      <c r="H129" s="20" t="s">
        <v>213</v>
      </c>
      <c r="I129" s="20" t="s">
        <v>216</v>
      </c>
      <c r="J129" s="20">
        <v>4</v>
      </c>
      <c r="K129" s="6" t="str">
        <f t="shared" si="4"/>
        <v>'ER234982','01-04-18 11:14:09 AM','e',250,'10021','100029'</v>
      </c>
      <c r="L129" s="6" t="str">
        <f t="shared" si="5"/>
        <v>INSERT INTO ENROLLMENT_REQUEST VALUES('ER234982','01-04-18 11:14:09 AM','e',250,'10021','100029');</v>
      </c>
    </row>
    <row r="130" spans="1:26" x14ac:dyDescent="0.25">
      <c r="A130" s="11" t="s">
        <v>1018</v>
      </c>
      <c r="B130" s="34" t="s">
        <v>1019</v>
      </c>
      <c r="C130" s="15" t="s">
        <v>779</v>
      </c>
      <c r="D130" s="33">
        <v>100</v>
      </c>
      <c r="E130" s="11" t="s">
        <v>338</v>
      </c>
      <c r="F130" s="15">
        <v>100030</v>
      </c>
      <c r="G130" s="20"/>
      <c r="H130" s="20"/>
      <c r="I130" s="20"/>
      <c r="J130" s="20"/>
      <c r="K130" s="6" t="str">
        <f t="shared" si="4"/>
        <v>'ER234983','01-04-18 11:29:48 AM','e',100,'10021','100030'</v>
      </c>
      <c r="L130" s="6" t="str">
        <f t="shared" si="5"/>
        <v>INSERT INTO ENROLLMENT_REQUEST VALUES('ER234983','01-04-18 11:29:48 AM','e',100,'10021','100030');</v>
      </c>
    </row>
    <row r="131" spans="1:26" x14ac:dyDescent="0.25">
      <c r="A131" s="11" t="s">
        <v>1022</v>
      </c>
      <c r="B131" s="34" t="s">
        <v>1023</v>
      </c>
      <c r="C131" s="15" t="s">
        <v>779</v>
      </c>
      <c r="D131" s="33">
        <v>200</v>
      </c>
      <c r="E131" s="11" t="s">
        <v>338</v>
      </c>
      <c r="F131" s="15">
        <v>100031</v>
      </c>
      <c r="G131" s="20"/>
      <c r="H131" s="20"/>
      <c r="I131" s="20"/>
      <c r="J131" s="20"/>
      <c r="K131" s="6" t="str">
        <f t="shared" si="4"/>
        <v>'ER234984','01-04-18 01:04:44 PM','e',200,'10021','100031'</v>
      </c>
      <c r="L131" s="6" t="str">
        <f t="shared" si="5"/>
        <v>INSERT INTO ENROLLMENT_REQUEST VALUES('ER234984','01-04-18 01:04:44 PM','e',200,'10021','100031');</v>
      </c>
    </row>
    <row r="132" spans="1:26" x14ac:dyDescent="0.25">
      <c r="A132" s="11" t="s">
        <v>1026</v>
      </c>
      <c r="B132" s="34" t="s">
        <v>1028</v>
      </c>
      <c r="C132" s="15" t="s">
        <v>779</v>
      </c>
      <c r="D132" s="33">
        <v>150</v>
      </c>
      <c r="E132" s="11" t="s">
        <v>356</v>
      </c>
      <c r="F132" s="15">
        <v>100009</v>
      </c>
      <c r="G132" s="20" t="s">
        <v>359</v>
      </c>
      <c r="H132" s="20" t="s">
        <v>123</v>
      </c>
      <c r="I132" s="20" t="s">
        <v>128</v>
      </c>
      <c r="J132" s="20">
        <v>1</v>
      </c>
      <c r="K132" s="6" t="str">
        <f t="shared" si="4"/>
        <v>'ER234985','02-04-18 02:04:44 PM','e',150,'10010','100009'</v>
      </c>
      <c r="L132" s="6" t="str">
        <f t="shared" si="5"/>
        <v>INSERT INTO ENROLLMENT_REQUEST VALUES('ER234985','02-04-18 02:04:44 PM','e',150,'10010','100009');</v>
      </c>
    </row>
    <row r="133" spans="1:26" x14ac:dyDescent="0.25">
      <c r="A133" s="11" t="s">
        <v>1031</v>
      </c>
      <c r="B133" s="34" t="s">
        <v>1032</v>
      </c>
      <c r="C133" s="15" t="s">
        <v>779</v>
      </c>
      <c r="D133" s="33">
        <v>200</v>
      </c>
      <c r="E133" s="11" t="s">
        <v>356</v>
      </c>
      <c r="F133" s="15">
        <v>100010</v>
      </c>
      <c r="G133" s="20"/>
      <c r="H133" s="20"/>
      <c r="I133" s="20"/>
      <c r="J133" s="20"/>
      <c r="K133" s="6" t="str">
        <f t="shared" si="4"/>
        <v>'ER234986','03-04-18 01:04:44 PM','e',200,'10010','100010'</v>
      </c>
      <c r="L133" s="6" t="str">
        <f t="shared" si="5"/>
        <v>INSERT INTO ENROLLMENT_REQUEST VALUES('ER234986','03-04-18 01:04:44 PM','e',200,'10010','100010');</v>
      </c>
    </row>
    <row r="134" spans="1:26" x14ac:dyDescent="0.25">
      <c r="A134" s="11" t="s">
        <v>1034</v>
      </c>
      <c r="B134" s="34" t="s">
        <v>1035</v>
      </c>
      <c r="C134" s="15" t="s">
        <v>779</v>
      </c>
      <c r="D134" s="33">
        <v>200</v>
      </c>
      <c r="E134" s="11" t="s">
        <v>356</v>
      </c>
      <c r="F134" s="15">
        <v>100013</v>
      </c>
      <c r="G134" s="20"/>
      <c r="H134" s="20"/>
      <c r="I134" s="20"/>
      <c r="J134" s="20"/>
      <c r="K134" s="6" t="str">
        <f t="shared" si="4"/>
        <v>'ER234987','04-04-18 00:15:32 PM','e',200,'10010','100013'</v>
      </c>
      <c r="L134" s="6" t="str">
        <f t="shared" si="5"/>
        <v>INSERT INTO ENROLLMENT_REQUEST VALUES('ER234987','04-04-18 00:15:32 PM','e',200,'10010','100013');</v>
      </c>
    </row>
    <row r="135" spans="1:26" x14ac:dyDescent="0.25">
      <c r="A135" s="11" t="s">
        <v>1036</v>
      </c>
      <c r="B135" s="34" t="s">
        <v>1037</v>
      </c>
      <c r="C135" s="15" t="s">
        <v>779</v>
      </c>
      <c r="D135" s="33">
        <v>100</v>
      </c>
      <c r="E135" s="11" t="s">
        <v>356</v>
      </c>
      <c r="F135" s="15">
        <v>100012</v>
      </c>
      <c r="G135" s="20"/>
      <c r="H135" s="20"/>
      <c r="I135" s="20"/>
      <c r="J135" s="20"/>
      <c r="K135" s="6" t="str">
        <f t="shared" si="4"/>
        <v>'ER234988','04-04-18 01:19:51 PM','e',100,'10010','100012'</v>
      </c>
      <c r="L135" s="6" t="str">
        <f t="shared" si="5"/>
        <v>INSERT INTO ENROLLMENT_REQUEST VALUES('ER234988','04-04-18 01:19:51 PM','e',100,'10010','100012');</v>
      </c>
    </row>
    <row r="136" spans="1:26" x14ac:dyDescent="0.25">
      <c r="A136" s="11" t="s">
        <v>1039</v>
      </c>
      <c r="B136" s="34" t="s">
        <v>1040</v>
      </c>
      <c r="C136" s="15" t="s">
        <v>779</v>
      </c>
      <c r="D136" s="33">
        <v>150</v>
      </c>
      <c r="E136" s="11" t="s">
        <v>356</v>
      </c>
      <c r="F136" s="15">
        <v>100011</v>
      </c>
      <c r="G136" s="20"/>
      <c r="H136" s="20"/>
      <c r="I136" s="20"/>
      <c r="J136" s="20"/>
      <c r="K136" s="6" t="str">
        <f t="shared" si="4"/>
        <v>'ER234989','04-04-18 02:42:31 PM','e',150,'10010','100011'</v>
      </c>
      <c r="L136" s="6" t="str">
        <f t="shared" si="5"/>
        <v>INSERT INTO ENROLLMENT_REQUEST VALUES('ER234989','04-04-18 02:42:31 PM','e',150,'10010','100011');</v>
      </c>
    </row>
    <row r="137" spans="1:26" x14ac:dyDescent="0.25">
      <c r="A137" s="53" t="s">
        <v>1042</v>
      </c>
      <c r="B137" s="54" t="s">
        <v>1043</v>
      </c>
      <c r="C137" s="55" t="s">
        <v>779</v>
      </c>
      <c r="D137" s="56">
        <v>100</v>
      </c>
      <c r="E137" s="57">
        <v>10039</v>
      </c>
      <c r="F137" s="15">
        <v>100007</v>
      </c>
      <c r="G137" s="20"/>
      <c r="H137" s="20"/>
      <c r="I137" s="20"/>
      <c r="J137" s="20"/>
      <c r="K137" s="6" t="str">
        <f t="shared" si="4"/>
        <v>'ER234990','13-MAY-18 7:06:25 PM','e',100,'10039','100007'</v>
      </c>
      <c r="L137" s="6" t="str">
        <f t="shared" si="5"/>
        <v>INSERT INTO ENROLLMENT_REQUEST VALUES('ER234990','13-MAY-18 7:06:25 PM','e',100,'10039','100007');</v>
      </c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x14ac:dyDescent="0.25">
      <c r="A138" s="60" t="s">
        <v>1051</v>
      </c>
      <c r="B138" s="54" t="s">
        <v>1054</v>
      </c>
      <c r="C138" s="55" t="s">
        <v>779</v>
      </c>
      <c r="D138" s="56">
        <v>150</v>
      </c>
      <c r="E138" s="57">
        <v>10039</v>
      </c>
      <c r="F138" s="61">
        <v>100021</v>
      </c>
      <c r="G138" s="20"/>
      <c r="H138" s="20"/>
      <c r="I138" s="20"/>
      <c r="J138" s="20"/>
      <c r="K138" s="6" t="str">
        <f t="shared" si="4"/>
        <v>'ER234991','15-Apr-18 8:31:23 PM','e',150,'10039','100021'</v>
      </c>
      <c r="L138" s="6" t="str">
        <f t="shared" si="5"/>
        <v>INSERT INTO ENROLLMENT_REQUEST VALUES('ER234991','15-Apr-18 8:31:23 PM','e',150,'10039','100021');</v>
      </c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x14ac:dyDescent="0.25">
      <c r="A139" s="60" t="s">
        <v>1055</v>
      </c>
      <c r="B139" s="54" t="s">
        <v>1054</v>
      </c>
      <c r="C139" s="55" t="s">
        <v>779</v>
      </c>
      <c r="D139" s="64">
        <v>100</v>
      </c>
      <c r="E139" s="57">
        <v>10039</v>
      </c>
      <c r="F139" s="15">
        <v>100006</v>
      </c>
      <c r="G139" s="20"/>
      <c r="H139" s="20"/>
      <c r="I139" s="20"/>
      <c r="J139" s="20"/>
      <c r="K139" s="6" t="str">
        <f t="shared" si="4"/>
        <v>'ER234992','15-Apr-18 8:31:23 PM','e',100,'10039','100006'</v>
      </c>
      <c r="L139" s="6" t="str">
        <f t="shared" si="5"/>
        <v>INSERT INTO ENROLLMENT_REQUEST VALUES('ER234992','15-Apr-18 8:31:23 PM','e',100,'10039','100006');</v>
      </c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x14ac:dyDescent="0.25">
      <c r="A140" s="60" t="s">
        <v>1059</v>
      </c>
      <c r="B140" s="54" t="s">
        <v>1060</v>
      </c>
      <c r="C140" s="55" t="s">
        <v>779</v>
      </c>
      <c r="D140" s="56">
        <v>200</v>
      </c>
      <c r="E140" s="57">
        <v>10039</v>
      </c>
      <c r="F140" s="15">
        <v>100006</v>
      </c>
      <c r="G140" s="20"/>
      <c r="H140" s="20"/>
      <c r="I140" s="20"/>
      <c r="J140" s="20"/>
      <c r="K140" s="6" t="str">
        <f t="shared" si="4"/>
        <v>'ER234993','15-Apr-18 8:50:23 PM','e',200,'10039','100006'</v>
      </c>
      <c r="L140" s="6" t="str">
        <f t="shared" si="5"/>
        <v>INSERT INTO ENROLLMENT_REQUEST VALUES('ER234993','15-Apr-18 8:50:23 PM','e',200,'10039','100006');</v>
      </c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x14ac:dyDescent="0.25">
      <c r="A141" s="60" t="s">
        <v>1065</v>
      </c>
      <c r="B141" s="54" t="s">
        <v>1066</v>
      </c>
      <c r="C141" s="55" t="s">
        <v>779</v>
      </c>
      <c r="D141" s="56">
        <v>150</v>
      </c>
      <c r="E141" s="57">
        <v>10039</v>
      </c>
      <c r="F141" s="15">
        <v>100014</v>
      </c>
      <c r="G141" s="20"/>
      <c r="H141" s="20"/>
      <c r="I141" s="20"/>
      <c r="J141" s="20"/>
      <c r="K141" s="6" t="str">
        <f t="shared" si="4"/>
        <v>'ER234994','15-Apr-18 8:01:13 PM','e',150,'10039','100014'</v>
      </c>
      <c r="L141" s="6" t="str">
        <f t="shared" si="5"/>
        <v>INSERT INTO ENROLLMENT_REQUEST VALUES('ER234994','15-Apr-18 8:01:13 PM','e',150,'10039','100014');</v>
      </c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x14ac:dyDescent="0.25">
      <c r="A142" s="60" t="s">
        <v>1069</v>
      </c>
      <c r="B142" s="54" t="s">
        <v>1066</v>
      </c>
      <c r="C142" s="55" t="s">
        <v>838</v>
      </c>
      <c r="D142" s="64">
        <v>0</v>
      </c>
      <c r="E142" s="57">
        <v>10037</v>
      </c>
      <c r="F142" s="15">
        <v>100033</v>
      </c>
      <c r="G142" s="20"/>
      <c r="H142" s="20"/>
      <c r="I142" s="20"/>
      <c r="J142" s="20"/>
      <c r="K142" s="6" t="str">
        <f t="shared" si="4"/>
        <v>'ER234995','15-Apr-18 8:01:13 PM','w',0,'10037','100033'</v>
      </c>
      <c r="L142" s="6" t="str">
        <f t="shared" si="5"/>
        <v>INSERT INTO ENROLLMENT_REQUEST VALUES('ER234995','15-Apr-18 8:01:13 PM','w',0,'10037','100033');</v>
      </c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x14ac:dyDescent="0.25">
      <c r="A143" s="60" t="s">
        <v>1075</v>
      </c>
      <c r="B143" s="54" t="s">
        <v>1076</v>
      </c>
      <c r="C143" s="55" t="s">
        <v>838</v>
      </c>
      <c r="D143" s="64">
        <v>0</v>
      </c>
      <c r="E143" s="57">
        <v>10037</v>
      </c>
      <c r="F143" s="61">
        <v>100008</v>
      </c>
      <c r="G143" s="20"/>
      <c r="H143" s="20"/>
      <c r="I143" s="20"/>
      <c r="J143" s="20"/>
      <c r="K143" s="6" t="str">
        <f t="shared" si="4"/>
        <v>'ER234996','29-Apr-18 9:00:12 PM','w',0,'10037','100008'</v>
      </c>
      <c r="L143" s="6" t="str">
        <f t="shared" si="5"/>
        <v>INSERT INTO ENROLLMENT_REQUEST VALUES('ER234996','29-Apr-18 9:00:12 PM','w',0,'10037','100008');</v>
      </c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x14ac:dyDescent="0.25">
      <c r="A144" s="60" t="s">
        <v>1078</v>
      </c>
      <c r="B144" s="54" t="s">
        <v>1079</v>
      </c>
      <c r="C144" s="55" t="s">
        <v>838</v>
      </c>
      <c r="D144" s="64">
        <v>0</v>
      </c>
      <c r="E144" s="57">
        <v>10037</v>
      </c>
      <c r="F144" s="61">
        <v>100021</v>
      </c>
      <c r="G144" s="20"/>
      <c r="H144" s="20"/>
      <c r="I144" s="20"/>
      <c r="J144" s="20"/>
      <c r="K144" s="6" t="str">
        <f t="shared" si="4"/>
        <v>'ER234997','22-Apr-18 8:50:21 PM','w',0,'10037','100021'</v>
      </c>
      <c r="L144" s="6" t="str">
        <f t="shared" si="5"/>
        <v>INSERT INTO ENROLLMENT_REQUEST VALUES('ER234997','22-Apr-18 8:50:21 PM','w',0,'10037','100021');</v>
      </c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x14ac:dyDescent="0.25">
      <c r="A145" s="60" t="s">
        <v>1092</v>
      </c>
      <c r="B145" s="54" t="s">
        <v>1094</v>
      </c>
      <c r="C145" s="55" t="s">
        <v>838</v>
      </c>
      <c r="D145" s="64">
        <v>0</v>
      </c>
      <c r="E145" s="57">
        <v>10037</v>
      </c>
      <c r="F145" s="61">
        <v>100021</v>
      </c>
      <c r="G145" s="20"/>
      <c r="H145" s="20"/>
      <c r="I145" s="20"/>
      <c r="J145" s="20"/>
      <c r="K145" s="6" t="str">
        <f t="shared" si="4"/>
        <v>'ER234998','22-APR-18 7:51;39 PM','w',0,'10037','100021'</v>
      </c>
      <c r="L145" s="6" t="str">
        <f t="shared" si="5"/>
        <v>INSERT INTO ENROLLMENT_REQUEST VALUES('ER234998','22-APR-18 7:51;39 PM','w',0,'10037','100021');</v>
      </c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x14ac:dyDescent="0.25">
      <c r="A146" s="60" t="s">
        <v>1106</v>
      </c>
      <c r="B146" s="54" t="s">
        <v>1076</v>
      </c>
      <c r="C146" s="55" t="s">
        <v>779</v>
      </c>
      <c r="D146" s="56">
        <v>250</v>
      </c>
      <c r="E146" s="57">
        <v>10039</v>
      </c>
      <c r="F146" s="15">
        <v>100028</v>
      </c>
      <c r="G146" s="20"/>
      <c r="H146" s="20"/>
      <c r="I146" s="20"/>
      <c r="J146" s="20"/>
      <c r="K146" s="6" t="str">
        <f t="shared" si="4"/>
        <v>'ER234999','29-Apr-18 9:00:12 PM','e',250,'10039','100028'</v>
      </c>
      <c r="L146" s="6" t="str">
        <f t="shared" si="5"/>
        <v>INSERT INTO ENROLLMENT_REQUEST VALUES('ER234999','29-Apr-18 9:00:12 PM','e',250,'10039','100028');</v>
      </c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x14ac:dyDescent="0.25">
      <c r="A147" s="60" t="s">
        <v>1112</v>
      </c>
      <c r="B147" s="54" t="s">
        <v>1076</v>
      </c>
      <c r="C147" s="55" t="s">
        <v>779</v>
      </c>
      <c r="D147" s="64">
        <v>100</v>
      </c>
      <c r="E147" s="57">
        <v>10039</v>
      </c>
      <c r="F147" s="61">
        <v>100013</v>
      </c>
      <c r="G147" s="20"/>
      <c r="H147" s="20"/>
      <c r="I147" s="20"/>
      <c r="J147" s="20"/>
      <c r="K147" s="6" t="str">
        <f t="shared" si="4"/>
        <v>'ER235000','29-Apr-18 9:00:12 PM','e',100,'10039','100013'</v>
      </c>
      <c r="L147" s="6" t="str">
        <f t="shared" si="5"/>
        <v>INSERT INTO ENROLLMENT_REQUEST VALUES('ER235000','29-Apr-18 9:00:12 PM','e',100,'10039','100013');</v>
      </c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x14ac:dyDescent="0.25">
      <c r="A148" s="60" t="s">
        <v>1122</v>
      </c>
      <c r="B148" s="54" t="s">
        <v>1124</v>
      </c>
      <c r="C148" s="55" t="s">
        <v>779</v>
      </c>
      <c r="D148" s="56">
        <v>200</v>
      </c>
      <c r="E148" s="69" t="s">
        <v>218</v>
      </c>
      <c r="F148" s="15">
        <v>100034</v>
      </c>
      <c r="G148" s="20"/>
      <c r="H148" s="20"/>
      <c r="I148" s="20"/>
      <c r="J148" s="20"/>
      <c r="K148" s="6" t="str">
        <f t="shared" si="4"/>
        <v>'ER235001','18-Mar-18 7:35:12 PM','e',200,'10008','100034'</v>
      </c>
      <c r="L148" s="6" t="str">
        <f t="shared" si="5"/>
        <v>INSERT INTO ENROLLMENT_REQUEST VALUES('ER235001','18-Mar-18 7:35:12 PM','e',200,'10008','100034');</v>
      </c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x14ac:dyDescent="0.25">
      <c r="A149" s="60" t="s">
        <v>1134</v>
      </c>
      <c r="B149" s="54" t="s">
        <v>1135</v>
      </c>
      <c r="C149" s="55" t="s">
        <v>779</v>
      </c>
      <c r="D149" s="56">
        <v>150</v>
      </c>
      <c r="E149" s="69" t="s">
        <v>218</v>
      </c>
      <c r="F149" s="61">
        <v>100021</v>
      </c>
      <c r="G149" s="20"/>
      <c r="H149" s="20"/>
      <c r="I149" s="20"/>
      <c r="J149" s="20"/>
      <c r="K149" s="6" t="str">
        <f t="shared" si="4"/>
        <v>'ER235002','25-Mar-18 8:12:12 PM','e',150,'10008','100021'</v>
      </c>
      <c r="L149" s="6" t="str">
        <f t="shared" si="5"/>
        <v>INSERT INTO ENROLLMENT_REQUEST VALUES('ER235002','25-Mar-18 8:12:12 PM','e',150,'10008','100021');</v>
      </c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x14ac:dyDescent="0.25">
      <c r="A150" s="60" t="s">
        <v>1142</v>
      </c>
      <c r="B150" s="54" t="s">
        <v>1143</v>
      </c>
      <c r="C150" s="55" t="s">
        <v>779</v>
      </c>
      <c r="D150" s="56">
        <v>100</v>
      </c>
      <c r="E150" s="69" t="s">
        <v>218</v>
      </c>
      <c r="F150" s="15">
        <v>100004</v>
      </c>
      <c r="G150" s="20"/>
      <c r="H150" s="20"/>
      <c r="I150" s="20"/>
      <c r="J150" s="20"/>
      <c r="K150" s="6" t="str">
        <f t="shared" si="4"/>
        <v>'ER235003','03-Apr-18 8:40:23 PM','e',100,'10008','100004'</v>
      </c>
      <c r="L150" s="6" t="str">
        <f t="shared" si="5"/>
        <v>INSERT INTO ENROLLMENT_REQUEST VALUES('ER235003','03-Apr-18 8:40:23 PM','e',100,'10008','100004');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x14ac:dyDescent="0.25">
      <c r="A151" s="60" t="s">
        <v>1151</v>
      </c>
      <c r="B151" s="54" t="s">
        <v>1153</v>
      </c>
      <c r="C151" s="55" t="s">
        <v>779</v>
      </c>
      <c r="D151" s="56">
        <v>150</v>
      </c>
      <c r="E151" s="33">
        <v>10002</v>
      </c>
      <c r="F151" s="15">
        <v>100022</v>
      </c>
      <c r="G151" s="20"/>
      <c r="H151" s="20"/>
      <c r="I151" s="20"/>
      <c r="J151" s="20"/>
      <c r="K151" s="6" t="str">
        <f t="shared" si="4"/>
        <v>'ER235004','15-Apr-18 7:49:23 PM','e',150,'10002','100022'</v>
      </c>
      <c r="L151" s="6" t="str">
        <f t="shared" si="5"/>
        <v>INSERT INTO ENROLLMENT_REQUEST VALUES('ER235004','15-Apr-18 7:49:23 PM','e',150,'10002','100022');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x14ac:dyDescent="0.25">
      <c r="A152" s="60" t="s">
        <v>1160</v>
      </c>
      <c r="B152" s="54" t="s">
        <v>1161</v>
      </c>
      <c r="C152" s="55" t="s">
        <v>779</v>
      </c>
      <c r="D152" s="56">
        <v>200</v>
      </c>
      <c r="E152" s="33">
        <v>10035</v>
      </c>
      <c r="F152" s="15">
        <v>100021</v>
      </c>
      <c r="G152" s="20"/>
      <c r="H152" s="20"/>
      <c r="I152" s="20"/>
      <c r="J152" s="20"/>
      <c r="K152" s="6" t="str">
        <f t="shared" si="4"/>
        <v>'ER235005','15-Apr-18 9:40:23 PM','e',200,'10035','100021'</v>
      </c>
      <c r="L152" s="6" t="str">
        <f t="shared" si="5"/>
        <v>INSERT INTO ENROLLMENT_REQUEST VALUES('ER235005','15-Apr-18 9:40:23 PM','e',200,'10035','100021');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x14ac:dyDescent="0.25">
      <c r="A153" s="60" t="s">
        <v>1170</v>
      </c>
      <c r="B153" s="54" t="s">
        <v>1171</v>
      </c>
      <c r="C153" s="55" t="s">
        <v>779</v>
      </c>
      <c r="D153" s="56">
        <v>200</v>
      </c>
      <c r="E153" s="33">
        <v>10035</v>
      </c>
      <c r="F153" s="15">
        <v>100018</v>
      </c>
      <c r="G153" s="20"/>
      <c r="H153" s="20"/>
      <c r="I153" s="20"/>
      <c r="J153" s="20"/>
      <c r="K153" s="6" t="str">
        <f t="shared" si="4"/>
        <v>'ER235006','13-May-18 7:16:25 PM','e',200,'10035','100018'</v>
      </c>
      <c r="L153" s="6" t="str">
        <f t="shared" si="5"/>
        <v>INSERT INTO ENROLLMENT_REQUEST VALUES('ER235006','13-May-18 7:16:25 PM','e',200,'10035','100018');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x14ac:dyDescent="0.25">
      <c r="A154" s="60" t="s">
        <v>1187</v>
      </c>
      <c r="B154" s="54" t="s">
        <v>1189</v>
      </c>
      <c r="C154" s="55" t="s">
        <v>779</v>
      </c>
      <c r="D154" s="56">
        <v>150</v>
      </c>
      <c r="E154" s="69" t="s">
        <v>296</v>
      </c>
      <c r="F154" s="15">
        <v>100013</v>
      </c>
      <c r="G154" s="20"/>
      <c r="H154" s="20"/>
      <c r="I154" s="20"/>
      <c r="J154" s="20"/>
      <c r="K154" s="6" t="str">
        <f t="shared" si="4"/>
        <v>'ER235007','13-May-18 7:56:25 PM','e',150,'10012','100013'</v>
      </c>
      <c r="L154" s="6" t="str">
        <f t="shared" si="5"/>
        <v>INSERT INTO ENROLLMENT_REQUEST VALUES('ER235007','13-May-18 7:56:25 PM','e',150,'10012','100013');</v>
      </c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x14ac:dyDescent="0.25">
      <c r="A155" s="60" t="s">
        <v>1194</v>
      </c>
      <c r="B155" s="54" t="s">
        <v>1196</v>
      </c>
      <c r="C155" s="55" t="s">
        <v>779</v>
      </c>
      <c r="D155" s="56">
        <v>250</v>
      </c>
      <c r="E155" s="57">
        <v>10037</v>
      </c>
      <c r="F155" s="15">
        <v>100019</v>
      </c>
      <c r="G155" s="20"/>
      <c r="H155" s="20"/>
      <c r="I155" s="20"/>
      <c r="J155" s="20"/>
      <c r="K155" s="6" t="str">
        <f t="shared" si="4"/>
        <v>'ER235008','28-Apr-18 7:06:35 PM','e',250,'10037','100019'</v>
      </c>
      <c r="L155" s="6" t="str">
        <f t="shared" si="5"/>
        <v>INSERT INTO ENROLLMENT_REQUEST VALUES('ER235008','28-Apr-18 7:06:35 PM','e',250,'10037','100019');</v>
      </c>
    </row>
    <row r="156" spans="1:26" x14ac:dyDescent="0.25">
      <c r="A156" s="60" t="s">
        <v>1198</v>
      </c>
      <c r="B156" s="54" t="s">
        <v>1199</v>
      </c>
      <c r="C156" s="55" t="s">
        <v>779</v>
      </c>
      <c r="D156" s="56">
        <v>150</v>
      </c>
      <c r="E156" s="57">
        <v>10037</v>
      </c>
      <c r="F156" s="15">
        <v>100033</v>
      </c>
      <c r="G156" s="20"/>
      <c r="H156" s="20"/>
      <c r="I156" s="20"/>
      <c r="J156" s="20"/>
      <c r="K156" s="6" t="str">
        <f t="shared" si="4"/>
        <v>'ER235009','13-May-18 7:06:25 PM','e',150,'10037','100033'</v>
      </c>
      <c r="L156" s="6" t="str">
        <f t="shared" si="5"/>
        <v>INSERT INTO ENROLLMENT_REQUEST VALUES('ER235009','13-May-18 7:06:25 PM','e',150,'10037','100033');</v>
      </c>
    </row>
    <row r="157" spans="1:26" x14ac:dyDescent="0.25">
      <c r="A157" s="60" t="s">
        <v>1200</v>
      </c>
      <c r="B157" s="54" t="s">
        <v>1201</v>
      </c>
      <c r="C157" s="55" t="s">
        <v>779</v>
      </c>
      <c r="D157" s="56">
        <v>100</v>
      </c>
      <c r="E157" s="69" t="s">
        <v>218</v>
      </c>
      <c r="F157" s="15">
        <v>100032</v>
      </c>
      <c r="G157" s="20"/>
      <c r="H157" s="20"/>
      <c r="I157" s="20"/>
      <c r="J157" s="20"/>
      <c r="K157" s="6" t="str">
        <f t="shared" si="4"/>
        <v>'ER235010','27-May-18 7:56:25 PM','e',100,'10008','100032'</v>
      </c>
      <c r="L157" s="6" t="str">
        <f t="shared" si="5"/>
        <v>INSERT INTO ENROLLMENT_REQUEST VALUES('ER235010','27-May-18 7:56:25 PM','e',100,'10008','100032');</v>
      </c>
    </row>
    <row r="158" spans="1:26" x14ac:dyDescent="0.25">
      <c r="A158" s="60" t="s">
        <v>1205</v>
      </c>
      <c r="B158" s="54" t="s">
        <v>1206</v>
      </c>
      <c r="C158" s="55" t="s">
        <v>779</v>
      </c>
      <c r="D158" s="56">
        <v>200</v>
      </c>
      <c r="E158" s="33">
        <v>10002</v>
      </c>
      <c r="F158" s="15">
        <v>100002</v>
      </c>
      <c r="G158" s="20"/>
      <c r="H158" s="20"/>
      <c r="I158" s="20"/>
      <c r="J158" s="20"/>
      <c r="K158" s="6" t="str">
        <f t="shared" si="4"/>
        <v>'ER235011','20-May-18 7:36:25 PM','e',200,'10002','100002'</v>
      </c>
      <c r="L158" s="6" t="str">
        <f t="shared" si="5"/>
        <v>INSERT INTO ENROLLMENT_REQUEST VALUES('ER235011','20-May-18 7:36:25 PM','e',200,'10002','100002');</v>
      </c>
    </row>
    <row r="159" spans="1:26" x14ac:dyDescent="0.25">
      <c r="A159" s="60" t="s">
        <v>1209</v>
      </c>
      <c r="B159" s="54" t="s">
        <v>1211</v>
      </c>
      <c r="C159" s="55" t="s">
        <v>779</v>
      </c>
      <c r="D159" s="56">
        <v>250</v>
      </c>
      <c r="E159" s="33">
        <v>10035</v>
      </c>
      <c r="F159" s="15">
        <v>100003</v>
      </c>
      <c r="G159" s="20"/>
      <c r="H159" s="20"/>
      <c r="I159" s="20"/>
      <c r="J159" s="20"/>
      <c r="K159" s="6" t="str">
        <f t="shared" si="4"/>
        <v>'ER235012','27-May-18 8:16:55 PM','e',250,'10035','100003'</v>
      </c>
      <c r="L159" s="6" t="str">
        <f t="shared" si="5"/>
        <v>INSERT INTO ENROLLMENT_REQUEST VALUES('ER235012','27-May-18 8:16:55 PM','e',250,'10035','100003');</v>
      </c>
    </row>
    <row r="160" spans="1:26" x14ac:dyDescent="0.25">
      <c r="A160" s="60" t="s">
        <v>1213</v>
      </c>
      <c r="B160" s="54" t="s">
        <v>1214</v>
      </c>
      <c r="C160" s="55" t="s">
        <v>838</v>
      </c>
      <c r="D160" s="64">
        <v>0</v>
      </c>
      <c r="E160" s="33">
        <v>10035</v>
      </c>
      <c r="F160" s="15">
        <v>100028</v>
      </c>
      <c r="G160" s="20"/>
      <c r="H160" s="20"/>
      <c r="I160" s="20"/>
      <c r="J160" s="20"/>
      <c r="K160" s="6" t="str">
        <f t="shared" si="4"/>
        <v>'ER235013','28-May-18 6:10:25 PM','w',0,'10035','100028'</v>
      </c>
      <c r="L160" s="6" t="str">
        <f t="shared" si="5"/>
        <v>INSERT INTO ENROLLMENT_REQUEST VALUES('ER235013','28-May-18 6:10:25 PM','w',0,'10035','100028');</v>
      </c>
    </row>
    <row r="161" spans="1:12" x14ac:dyDescent="0.25">
      <c r="A161" s="60" t="s">
        <v>1215</v>
      </c>
      <c r="B161" s="54" t="s">
        <v>1216</v>
      </c>
      <c r="C161" s="55" t="s">
        <v>779</v>
      </c>
      <c r="D161" s="56">
        <v>200</v>
      </c>
      <c r="E161" s="69" t="s">
        <v>296</v>
      </c>
      <c r="F161" s="15">
        <v>100013</v>
      </c>
      <c r="G161" s="20"/>
      <c r="H161" s="20"/>
      <c r="I161" s="20"/>
      <c r="J161" s="20"/>
      <c r="K161" s="6" t="str">
        <f t="shared" si="4"/>
        <v>'ER235014','20-May-18 6:56:25 PM','e',200,'10012','100013'</v>
      </c>
      <c r="L161" s="6" t="str">
        <f t="shared" si="5"/>
        <v>INSERT INTO ENROLLMENT_REQUEST VALUES('ER235014','20-May-18 6:56:25 PM','e',200,'10012','100013');</v>
      </c>
    </row>
    <row r="162" spans="1:12" x14ac:dyDescent="0.25">
      <c r="A162" s="60" t="s">
        <v>1217</v>
      </c>
      <c r="B162" s="54" t="s">
        <v>1218</v>
      </c>
      <c r="C162" s="55" t="s">
        <v>779</v>
      </c>
      <c r="D162" s="56">
        <v>150</v>
      </c>
      <c r="E162" s="57">
        <v>10037</v>
      </c>
      <c r="F162" s="15">
        <v>100013</v>
      </c>
      <c r="G162" s="20"/>
      <c r="H162" s="20"/>
      <c r="I162" s="20"/>
      <c r="J162" s="20"/>
      <c r="K162" s="6" t="str">
        <f t="shared" si="4"/>
        <v>'ER235015','20-May-18 7:46:35 PM','e',150,'10037','100013'</v>
      </c>
      <c r="L162" s="6" t="str">
        <f t="shared" si="5"/>
        <v>INSERT INTO ENROLLMENT_REQUEST VALUES('ER235015','20-May-18 7:46:35 PM','e',150,'10037','100013');</v>
      </c>
    </row>
    <row r="163" spans="1:12" x14ac:dyDescent="0.25">
      <c r="A163" s="60" t="s">
        <v>1219</v>
      </c>
      <c r="B163" s="54" t="s">
        <v>1220</v>
      </c>
      <c r="C163" s="55" t="s">
        <v>779</v>
      </c>
      <c r="D163" s="56">
        <v>250</v>
      </c>
      <c r="E163" s="57">
        <v>10037</v>
      </c>
      <c r="F163" s="15">
        <v>100006</v>
      </c>
      <c r="G163" s="20"/>
      <c r="H163" s="20"/>
      <c r="I163" s="20"/>
      <c r="J163" s="20"/>
      <c r="K163" s="6" t="str">
        <f t="shared" si="4"/>
        <v>'ER235016','27-May-18 8:56:25 PM','e',250,'10037','100006'</v>
      </c>
      <c r="L163" s="6" t="str">
        <f t="shared" si="5"/>
        <v>INSERT INTO ENROLLMENT_REQUEST VALUES('ER235016','27-May-18 8:56:25 PM','e',250,'10037','100006');</v>
      </c>
    </row>
    <row r="164" spans="1:12" x14ac:dyDescent="0.25">
      <c r="A164" s="60" t="s">
        <v>1222</v>
      </c>
      <c r="B164" s="54" t="s">
        <v>1223</v>
      </c>
      <c r="C164" s="55" t="s">
        <v>779</v>
      </c>
      <c r="D164" s="56">
        <v>150</v>
      </c>
      <c r="E164" s="57">
        <v>10037</v>
      </c>
      <c r="F164" s="15">
        <v>100006</v>
      </c>
      <c r="G164" s="20"/>
      <c r="H164" s="20"/>
      <c r="I164" s="20"/>
      <c r="J164" s="20"/>
      <c r="K164" s="6" t="str">
        <f t="shared" si="4"/>
        <v>'ER235017','28-May-18 5:10:25 PM','e',150,'10037','100006'</v>
      </c>
      <c r="L164" s="6" t="str">
        <f t="shared" si="5"/>
        <v>INSERT INTO ENROLLMENT_REQUEST VALUES('ER235017','28-May-18 5:10:25 PM','e',150,'10037','100006');</v>
      </c>
    </row>
    <row r="165" spans="1:12" x14ac:dyDescent="0.25">
      <c r="A165" s="60" t="s">
        <v>1225</v>
      </c>
      <c r="B165" s="54" t="s">
        <v>1226</v>
      </c>
      <c r="C165" s="73" t="s">
        <v>779</v>
      </c>
      <c r="D165" s="56">
        <v>250</v>
      </c>
      <c r="E165" s="57">
        <v>10037</v>
      </c>
      <c r="F165" s="15">
        <v>100006</v>
      </c>
      <c r="G165" s="20"/>
      <c r="H165" s="20"/>
      <c r="I165" s="20"/>
      <c r="J165" s="20"/>
      <c r="K165" s="6" t="str">
        <f t="shared" si="4"/>
        <v>'ER235018','28-May-18 7:10:25 PM','e',250,'10037','100006'</v>
      </c>
      <c r="L165" s="6" t="str">
        <f t="shared" si="5"/>
        <v>INSERT INTO ENROLLMENT_REQUEST VALUES('ER235018','28-May-18 7:10:25 PM','e',250,'10037','100006');</v>
      </c>
    </row>
    <row r="166" spans="1:12" x14ac:dyDescent="0.25">
      <c r="A166" s="60" t="s">
        <v>1229</v>
      </c>
      <c r="B166" s="54" t="s">
        <v>1230</v>
      </c>
      <c r="C166" s="73" t="s">
        <v>779</v>
      </c>
      <c r="D166" s="56">
        <v>150</v>
      </c>
      <c r="E166" s="11" t="s">
        <v>356</v>
      </c>
      <c r="F166" s="61">
        <v>100033</v>
      </c>
      <c r="G166" s="20"/>
      <c r="H166" s="20"/>
      <c r="I166" s="20"/>
      <c r="J166" s="20"/>
      <c r="K166" s="6" t="str">
        <f t="shared" si="4"/>
        <v>'ER235019','28-May-18 8:10:25 PM','e',150,'10010','100033'</v>
      </c>
      <c r="L166" s="6" t="str">
        <f t="shared" si="5"/>
        <v>INSERT INTO ENROLLMENT_REQUEST VALUES('ER235019','28-May-18 8:10:25 PM','e',150,'10010','100033');</v>
      </c>
    </row>
    <row r="167" spans="1:12" x14ac:dyDescent="0.25">
      <c r="A167" s="60" t="s">
        <v>1231</v>
      </c>
      <c r="B167" s="54" t="s">
        <v>1232</v>
      </c>
      <c r="C167" s="73" t="s">
        <v>779</v>
      </c>
      <c r="D167" s="56">
        <v>100</v>
      </c>
      <c r="E167" s="11" t="s">
        <v>356</v>
      </c>
      <c r="F167" s="61">
        <v>100008</v>
      </c>
      <c r="G167" s="20"/>
      <c r="H167" s="20"/>
      <c r="I167" s="20"/>
      <c r="J167" s="20"/>
      <c r="K167" s="6" t="str">
        <f t="shared" si="4"/>
        <v>'ER235020','28-May-18 9:10:25 PM','e',100,'10010','100008'</v>
      </c>
      <c r="L167" s="6" t="str">
        <f t="shared" si="5"/>
        <v>INSERT INTO ENROLLMENT_REQUEST VALUES('ER235020','28-May-18 9:10:25 PM','e',100,'10010','100008');</v>
      </c>
    </row>
    <row r="168" spans="1:12" x14ac:dyDescent="0.25">
      <c r="A168" s="60" t="s">
        <v>1233</v>
      </c>
      <c r="B168" s="54" t="s">
        <v>1214</v>
      </c>
      <c r="C168" s="73" t="s">
        <v>779</v>
      </c>
      <c r="D168" s="56">
        <v>200</v>
      </c>
      <c r="E168" s="11" t="s">
        <v>356</v>
      </c>
      <c r="F168" s="61">
        <v>100008</v>
      </c>
      <c r="G168" s="20"/>
      <c r="H168" s="20"/>
      <c r="I168" s="20"/>
      <c r="J168" s="20"/>
      <c r="K168" s="6" t="str">
        <f t="shared" si="4"/>
        <v>'ER235021','28-May-18 6:10:25 PM','e',200,'10010','100008'</v>
      </c>
      <c r="L168" s="6" t="str">
        <f t="shared" si="5"/>
        <v>INSERT INTO ENROLLMENT_REQUEST VALUES('ER235021','28-May-18 6:10:25 PM','e',200,'10010','100008');</v>
      </c>
    </row>
    <row r="169" spans="1:12" x14ac:dyDescent="0.25">
      <c r="A169" s="60" t="s">
        <v>1235</v>
      </c>
      <c r="B169" s="54" t="s">
        <v>1214</v>
      </c>
      <c r="C169" s="55" t="s">
        <v>838</v>
      </c>
      <c r="D169" s="64">
        <v>0</v>
      </c>
      <c r="E169" s="57">
        <v>10039</v>
      </c>
      <c r="F169" s="15">
        <v>100032</v>
      </c>
      <c r="G169" s="20"/>
      <c r="H169" s="20"/>
      <c r="I169" s="20"/>
      <c r="J169" s="20"/>
      <c r="K169" s="6" t="str">
        <f t="shared" si="4"/>
        <v>'ER235022','28-May-18 6:10:25 PM','w',0,'10039','100032'</v>
      </c>
      <c r="L169" s="6" t="str">
        <f t="shared" si="5"/>
        <v>INSERT INTO ENROLLMENT_REQUEST VALUES('ER235022','28-May-18 6:10:25 PM','w',0,'10039','100032');</v>
      </c>
    </row>
    <row r="170" spans="1:12" x14ac:dyDescent="0.25">
      <c r="A170" s="60" t="s">
        <v>1236</v>
      </c>
      <c r="B170" s="54" t="s">
        <v>1206</v>
      </c>
      <c r="C170" s="55" t="s">
        <v>838</v>
      </c>
      <c r="D170" s="64">
        <v>0</v>
      </c>
      <c r="E170" s="57">
        <v>10039</v>
      </c>
      <c r="F170" s="15">
        <v>100002</v>
      </c>
      <c r="G170" s="20"/>
      <c r="H170" s="20"/>
      <c r="I170" s="20"/>
      <c r="J170" s="20"/>
      <c r="K170" s="6" t="str">
        <f t="shared" si="4"/>
        <v>'ER235023','20-May-18 7:36:25 PM','w',0,'10039','100002'</v>
      </c>
      <c r="L170" s="6" t="str">
        <f t="shared" si="5"/>
        <v>INSERT INTO ENROLLMENT_REQUEST VALUES('ER235023','20-May-18 7:36:25 PM','w',0,'10039','100002');</v>
      </c>
    </row>
    <row r="171" spans="1:12" x14ac:dyDescent="0.25">
      <c r="A171" s="60" t="s">
        <v>1237</v>
      </c>
      <c r="B171" s="54" t="s">
        <v>1206</v>
      </c>
      <c r="C171" s="55" t="s">
        <v>838</v>
      </c>
      <c r="D171" s="64">
        <v>0</v>
      </c>
      <c r="E171" s="57">
        <v>10039</v>
      </c>
      <c r="F171" s="61">
        <v>100021</v>
      </c>
      <c r="G171" s="20"/>
      <c r="H171" s="20"/>
      <c r="I171" s="20"/>
      <c r="J171" s="20"/>
      <c r="K171" s="6" t="str">
        <f t="shared" si="4"/>
        <v>'ER235024','20-May-18 7:36:25 PM','w',0,'10039','100021'</v>
      </c>
      <c r="L171" s="6" t="str">
        <f t="shared" si="5"/>
        <v>INSERT INTO ENROLLMENT_REQUEST VALUES('ER235024','20-May-18 7:36:25 PM','w',0,'10039','100021');</v>
      </c>
    </row>
    <row r="172" spans="1:12" x14ac:dyDescent="0.25">
      <c r="A172" s="60" t="s">
        <v>1239</v>
      </c>
      <c r="B172" s="54" t="s">
        <v>1206</v>
      </c>
      <c r="C172" s="55" t="s">
        <v>838</v>
      </c>
      <c r="D172" s="64">
        <v>0</v>
      </c>
      <c r="E172" s="57">
        <v>10039</v>
      </c>
      <c r="F172" s="61">
        <v>100022</v>
      </c>
      <c r="G172" s="20"/>
      <c r="H172" s="20"/>
      <c r="I172" s="20"/>
      <c r="J172" s="20"/>
      <c r="K172" s="6" t="str">
        <f t="shared" si="4"/>
        <v>'ER235025','20-May-18 7:36:25 PM','w',0,'10039','100022'</v>
      </c>
      <c r="L172" s="6" t="str">
        <f t="shared" si="5"/>
        <v>INSERT INTO ENROLLMENT_REQUEST VALUES('ER235025','20-May-18 7:36:25 PM','w',0,'10039','100022');</v>
      </c>
    </row>
    <row r="173" spans="1:12" x14ac:dyDescent="0.25">
      <c r="A173" s="60" t="s">
        <v>1240</v>
      </c>
      <c r="B173" s="54" t="s">
        <v>1241</v>
      </c>
      <c r="C173" s="55" t="s">
        <v>838</v>
      </c>
      <c r="D173" s="64">
        <v>0</v>
      </c>
      <c r="E173" s="57">
        <v>10039</v>
      </c>
      <c r="F173" s="61">
        <v>100022</v>
      </c>
      <c r="G173" s="20"/>
      <c r="H173" s="20"/>
      <c r="I173" s="20"/>
      <c r="J173" s="20"/>
      <c r="K173" s="6" t="str">
        <f t="shared" si="4"/>
        <v>'ER235026','18-Mar-18 6:25:12 PM','w',0,'10039','100022'</v>
      </c>
      <c r="L173" s="6" t="str">
        <f t="shared" si="5"/>
        <v>INSERT INTO ENROLLMENT_REQUEST VALUES('ER235026','18-Mar-18 6:25:12 PM','w',0,'10039','100022');</v>
      </c>
    </row>
    <row r="174" spans="1:12" x14ac:dyDescent="0.25">
      <c r="A174" s="60" t="s">
        <v>1242</v>
      </c>
      <c r="B174" s="54" t="s">
        <v>1243</v>
      </c>
      <c r="C174" s="73" t="s">
        <v>779</v>
      </c>
      <c r="D174" s="56">
        <v>250</v>
      </c>
      <c r="E174" s="11" t="s">
        <v>218</v>
      </c>
      <c r="F174" s="61">
        <v>100022</v>
      </c>
      <c r="G174" s="20"/>
      <c r="H174" s="20"/>
      <c r="I174" s="20"/>
      <c r="J174" s="20"/>
      <c r="K174" s="6" t="str">
        <f t="shared" si="4"/>
        <v>'ER235027','18-Mar-18 8:45:12 PM','e',250,'10008','100022'</v>
      </c>
      <c r="L174" s="6" t="str">
        <f t="shared" si="5"/>
        <v>INSERT INTO ENROLLMENT_REQUEST VALUES('ER235027','18-Mar-18 8:45:12 PM','e',250,'10008','100022');</v>
      </c>
    </row>
    <row r="175" spans="1:12" x14ac:dyDescent="0.25">
      <c r="A175" s="60" t="s">
        <v>1244</v>
      </c>
      <c r="B175" s="54" t="s">
        <v>1245</v>
      </c>
      <c r="C175" s="73" t="s">
        <v>779</v>
      </c>
      <c r="D175" s="56">
        <v>150</v>
      </c>
      <c r="E175" s="11" t="s">
        <v>218</v>
      </c>
      <c r="F175" s="61">
        <v>100021</v>
      </c>
      <c r="G175" s="20"/>
      <c r="H175" s="20"/>
      <c r="I175" s="20"/>
      <c r="J175" s="20"/>
      <c r="K175" s="6" t="str">
        <f t="shared" si="4"/>
        <v>'ER235028','18-Mar-18 7:55:17 PM','e',150,'10008','100021'</v>
      </c>
      <c r="L175" s="6" t="str">
        <f t="shared" si="5"/>
        <v>INSERT INTO ENROLLMENT_REQUEST VALUES('ER235028','18-Mar-18 7:55:17 PM','e',150,'10008','100021');</v>
      </c>
    </row>
    <row r="176" spans="1:12" x14ac:dyDescent="0.25">
      <c r="A176" s="60" t="s">
        <v>1247</v>
      </c>
      <c r="B176" s="54" t="s">
        <v>1124</v>
      </c>
      <c r="C176" s="73" t="s">
        <v>779</v>
      </c>
      <c r="D176" s="56">
        <v>100</v>
      </c>
      <c r="E176" s="11" t="s">
        <v>218</v>
      </c>
      <c r="F176" s="61">
        <v>100021</v>
      </c>
      <c r="G176" s="20"/>
      <c r="H176" s="20"/>
      <c r="I176" s="20"/>
      <c r="J176" s="20"/>
      <c r="K176" s="6" t="str">
        <f t="shared" si="4"/>
        <v>'ER235029','18-Mar-18 7:35:12 PM','e',100,'10008','100021'</v>
      </c>
      <c r="L176" s="6" t="str">
        <f t="shared" si="5"/>
        <v>INSERT INTO ENROLLMENT_REQUEST VALUES('ER235029','18-Mar-18 7:35:12 PM','e',100,'10008','100021');</v>
      </c>
    </row>
    <row r="177" spans="1:26" x14ac:dyDescent="0.25">
      <c r="A177" s="60" t="s">
        <v>1248</v>
      </c>
      <c r="B177" s="54" t="s">
        <v>1249</v>
      </c>
      <c r="C177" s="73" t="s">
        <v>779</v>
      </c>
      <c r="D177" s="56">
        <v>200</v>
      </c>
      <c r="E177" s="11" t="s">
        <v>56</v>
      </c>
      <c r="F177" s="61">
        <v>100021</v>
      </c>
      <c r="G177" s="20"/>
      <c r="H177" s="20"/>
      <c r="I177" s="20"/>
      <c r="J177" s="20"/>
      <c r="K177" s="6" t="str">
        <f t="shared" si="4"/>
        <v>'ER235030','29-Apr-18 7:00:12 PM','e',200,'10017','100021'</v>
      </c>
      <c r="L177" s="6" t="str">
        <f t="shared" si="5"/>
        <v>INSERT INTO ENROLLMENT_REQUEST VALUES('ER235030','29-Apr-18 7:00:12 PM','e',200,'10017','100021');</v>
      </c>
    </row>
    <row r="178" spans="1:26" x14ac:dyDescent="0.25">
      <c r="A178" s="60" t="s">
        <v>1251</v>
      </c>
      <c r="B178" s="54" t="s">
        <v>1252</v>
      </c>
      <c r="C178" s="73" t="s">
        <v>779</v>
      </c>
      <c r="D178" s="56">
        <v>250</v>
      </c>
      <c r="E178" s="11" t="s">
        <v>56</v>
      </c>
      <c r="F178" s="15">
        <v>100033</v>
      </c>
      <c r="G178" s="20"/>
      <c r="H178" s="20"/>
      <c r="I178" s="20"/>
      <c r="J178" s="20"/>
      <c r="K178" s="6" t="str">
        <f t="shared" si="4"/>
        <v>'ER235031','29-Apr-18 8:20:22 PM','e',250,'10017','100033'</v>
      </c>
      <c r="L178" s="6" t="str">
        <f t="shared" si="5"/>
        <v>INSERT INTO ENROLLMENT_REQUEST VALUES('ER235031','29-Apr-18 8:20:22 PM','e',250,'10017','100033');</v>
      </c>
    </row>
    <row r="179" spans="1:26" x14ac:dyDescent="0.25">
      <c r="A179" s="60" t="s">
        <v>1254</v>
      </c>
      <c r="B179" s="54" t="s">
        <v>1255</v>
      </c>
      <c r="C179" s="73" t="s">
        <v>779</v>
      </c>
      <c r="D179" s="56">
        <v>100</v>
      </c>
      <c r="E179" s="11" t="s">
        <v>78</v>
      </c>
      <c r="F179" s="15">
        <v>100033</v>
      </c>
      <c r="G179" s="20"/>
      <c r="H179" s="20"/>
      <c r="I179" s="20"/>
      <c r="J179" s="20"/>
      <c r="K179" s="6" t="str">
        <f t="shared" si="4"/>
        <v>'ER235032','29-Apr-18 10:45:12 PM','e',100,'10011','100033'</v>
      </c>
      <c r="L179" s="6" t="str">
        <f t="shared" si="5"/>
        <v>INSERT INTO ENROLLMENT_REQUEST VALUES('ER235032','29-Apr-18 10:45:12 PM','e',100,'10011','100033');</v>
      </c>
    </row>
    <row r="180" spans="1:26" x14ac:dyDescent="0.25">
      <c r="A180" s="60" t="s">
        <v>1257</v>
      </c>
      <c r="B180" s="54" t="s">
        <v>1258</v>
      </c>
      <c r="C180" s="73" t="s">
        <v>779</v>
      </c>
      <c r="D180" s="56">
        <v>200</v>
      </c>
      <c r="E180" s="11" t="s">
        <v>78</v>
      </c>
      <c r="F180" s="15">
        <v>100033</v>
      </c>
      <c r="G180" s="20"/>
      <c r="H180" s="20"/>
      <c r="I180" s="20"/>
      <c r="J180" s="20"/>
      <c r="K180" s="6" t="str">
        <f t="shared" si="4"/>
        <v>'ER235033','28-May-18 8:56:25 PM','e',200,'10011','100033'</v>
      </c>
      <c r="L180" s="6" t="str">
        <f t="shared" si="5"/>
        <v>INSERT INTO ENROLLMENT_REQUEST VALUES('ER235033','28-May-18 8:56:25 PM','e',200,'10011','100033');</v>
      </c>
    </row>
    <row r="181" spans="1:26" x14ac:dyDescent="0.25">
      <c r="A181" s="60" t="s">
        <v>1261</v>
      </c>
      <c r="B181" s="54" t="s">
        <v>1201</v>
      </c>
      <c r="C181" s="73" t="s">
        <v>779</v>
      </c>
      <c r="D181" s="56">
        <v>150</v>
      </c>
      <c r="E181" s="11" t="s">
        <v>78</v>
      </c>
      <c r="F181" s="15">
        <v>100033</v>
      </c>
      <c r="G181" s="20"/>
      <c r="H181" s="20"/>
      <c r="I181" s="20"/>
      <c r="J181" s="20"/>
      <c r="K181" s="6" t="str">
        <f t="shared" si="4"/>
        <v>'ER235034','27-May-18 7:56:25 PM','e',150,'10011','100033'</v>
      </c>
      <c r="L181" s="6" t="str">
        <f t="shared" si="5"/>
        <v>INSERT INTO ENROLLMENT_REQUEST VALUES('ER235034','27-May-18 7:56:25 PM','e',150,'10011','100033');</v>
      </c>
    </row>
    <row r="182" spans="1:26" x14ac:dyDescent="0.25">
      <c r="A182" s="60" t="s">
        <v>1264</v>
      </c>
      <c r="B182" s="54" t="s">
        <v>1265</v>
      </c>
      <c r="C182" s="73" t="s">
        <v>779</v>
      </c>
      <c r="D182" s="56">
        <v>250</v>
      </c>
      <c r="E182" s="11" t="s">
        <v>165</v>
      </c>
      <c r="F182" s="61">
        <v>100035</v>
      </c>
      <c r="G182" s="20"/>
      <c r="H182" s="20"/>
      <c r="I182" s="20"/>
      <c r="J182" s="20"/>
      <c r="K182" s="6" t="str">
        <f t="shared" si="4"/>
        <v>'ER235035','27-May-18 7:26:25 PM','e',250,'10003','100035'</v>
      </c>
      <c r="L182" s="6" t="str">
        <f t="shared" si="5"/>
        <v>INSERT INTO ENROLLMENT_REQUEST VALUES('ER235035','27-May-18 7:26:25 PM','e',250,'10003','100035');</v>
      </c>
    </row>
    <row r="183" spans="1:26" x14ac:dyDescent="0.25">
      <c r="A183" s="60" t="s">
        <v>1267</v>
      </c>
      <c r="B183" s="54" t="s">
        <v>1269</v>
      </c>
      <c r="C183" s="73" t="s">
        <v>779</v>
      </c>
      <c r="D183" s="56">
        <v>150</v>
      </c>
      <c r="E183" s="11" t="s">
        <v>218</v>
      </c>
      <c r="F183" s="61">
        <v>100035</v>
      </c>
      <c r="G183" s="20"/>
      <c r="H183" s="20"/>
      <c r="I183" s="20"/>
      <c r="J183" s="20"/>
      <c r="K183" s="6" t="str">
        <f t="shared" si="4"/>
        <v>'ER235036','27-May-18 7:20:55 PM','e',150,'10008','100035'</v>
      </c>
      <c r="L183" s="6" t="str">
        <f t="shared" si="5"/>
        <v>INSERT INTO ENROLLMENT_REQUEST VALUES('ER235036','27-May-18 7:20:55 PM','e',150,'10008','100035');</v>
      </c>
    </row>
    <row r="184" spans="1:26" x14ac:dyDescent="0.25">
      <c r="A184" s="60" t="s">
        <v>1270</v>
      </c>
      <c r="B184" s="54" t="s">
        <v>1271</v>
      </c>
      <c r="C184" s="73" t="s">
        <v>779</v>
      </c>
      <c r="D184" s="56">
        <v>100</v>
      </c>
      <c r="E184" s="11" t="s">
        <v>218</v>
      </c>
      <c r="F184" s="61">
        <v>100035</v>
      </c>
      <c r="G184" s="20"/>
      <c r="H184" s="20"/>
      <c r="I184" s="20"/>
      <c r="J184" s="20"/>
      <c r="K184" s="6" t="str">
        <f t="shared" si="4"/>
        <v>'ER235037','27-May-18 8:10:45 PM','e',100,'10008','100035'</v>
      </c>
      <c r="L184" s="6" t="str">
        <f t="shared" si="5"/>
        <v>INSERT INTO ENROLLMENT_REQUEST VALUES('ER235037','27-May-18 8:10:45 PM','e',100,'10008','100035');</v>
      </c>
    </row>
    <row r="185" spans="1:26" x14ac:dyDescent="0.25">
      <c r="A185" s="60" t="s">
        <v>1275</v>
      </c>
      <c r="B185" s="54" t="s">
        <v>1269</v>
      </c>
      <c r="C185" s="73" t="s">
        <v>779</v>
      </c>
      <c r="D185" s="56">
        <v>200</v>
      </c>
      <c r="E185" s="11" t="s">
        <v>218</v>
      </c>
      <c r="F185" s="61">
        <v>100035</v>
      </c>
      <c r="G185" s="20"/>
      <c r="H185" s="20"/>
      <c r="I185" s="20"/>
      <c r="J185" s="20"/>
      <c r="K185" s="6" t="str">
        <f t="shared" si="4"/>
        <v>'ER235038','27-May-18 7:20:55 PM','e',200,'10008','100035'</v>
      </c>
      <c r="L185" s="6" t="str">
        <f t="shared" si="5"/>
        <v>INSERT INTO ENROLLMENT_REQUEST VALUES('ER235038','27-May-18 7:20:55 PM','e',200,'10008','100035');</v>
      </c>
    </row>
    <row r="186" spans="1:26" x14ac:dyDescent="0.25">
      <c r="A186" s="60" t="s">
        <v>1279</v>
      </c>
      <c r="B186" s="54" t="s">
        <v>1269</v>
      </c>
      <c r="C186" s="73" t="s">
        <v>779</v>
      </c>
      <c r="D186" s="56">
        <v>250</v>
      </c>
      <c r="E186" s="11" t="s">
        <v>218</v>
      </c>
      <c r="F186" s="61">
        <v>100035</v>
      </c>
      <c r="G186" s="20"/>
      <c r="H186" s="20"/>
      <c r="I186" s="20"/>
      <c r="J186" s="20"/>
      <c r="K186" s="6" t="str">
        <f t="shared" si="4"/>
        <v>'ER235039','27-May-18 7:20:55 PM','e',250,'10008','100035'</v>
      </c>
      <c r="L186" s="6" t="str">
        <f t="shared" si="5"/>
        <v>INSERT INTO ENROLLMENT_REQUEST VALUES('ER235039','27-May-18 7:20:55 PM','e',250,'10008','100035');</v>
      </c>
    </row>
    <row r="187" spans="1:26" x14ac:dyDescent="0.25">
      <c r="A187" s="60" t="s">
        <v>1281</v>
      </c>
      <c r="B187" s="54" t="s">
        <v>1282</v>
      </c>
      <c r="C187" s="73" t="s">
        <v>779</v>
      </c>
      <c r="D187" s="56">
        <v>100</v>
      </c>
      <c r="E187" s="33">
        <v>10002</v>
      </c>
      <c r="F187" s="61">
        <v>100035</v>
      </c>
      <c r="G187" s="20"/>
      <c r="H187" s="20"/>
      <c r="I187" s="20"/>
      <c r="J187" s="20"/>
      <c r="K187" s="6" t="str">
        <f t="shared" si="4"/>
        <v>'ER235040','22-Jun-18 8:26:55 PM','e',100,'10002','100035'</v>
      </c>
      <c r="L187" s="6" t="str">
        <f t="shared" si="5"/>
        <v>INSERT INTO ENROLLMENT_REQUEST VALUES('ER235040','22-Jun-18 8:26:55 PM','e',100,'10002','100035');</v>
      </c>
    </row>
    <row r="188" spans="1:26" x14ac:dyDescent="0.25">
      <c r="A188" s="60" t="s">
        <v>1286</v>
      </c>
      <c r="B188" s="54" t="s">
        <v>1287</v>
      </c>
      <c r="C188" s="73" t="s">
        <v>779</v>
      </c>
      <c r="D188" s="56">
        <v>200</v>
      </c>
      <c r="E188" s="11" t="s">
        <v>218</v>
      </c>
      <c r="F188" s="61">
        <v>100035</v>
      </c>
      <c r="G188" s="20"/>
      <c r="H188" s="20"/>
      <c r="I188" s="20"/>
      <c r="J188" s="20"/>
      <c r="K188" s="6" t="str">
        <f t="shared" si="4"/>
        <v>'ER235041','18-Jun-18 7:20:55 PM','e',200,'10008','100035'</v>
      </c>
      <c r="L188" s="6" t="str">
        <f t="shared" si="5"/>
        <v>INSERT INTO ENROLLMENT_REQUEST VALUES('ER235041','18-Jun-18 7:20:55 PM','e',200,'10008','100035');</v>
      </c>
    </row>
    <row r="189" spans="1:26" x14ac:dyDescent="0.25">
      <c r="A189" s="60" t="s">
        <v>1288</v>
      </c>
      <c r="B189" s="54" t="s">
        <v>1289</v>
      </c>
      <c r="C189" s="73" t="s">
        <v>779</v>
      </c>
      <c r="D189" s="56">
        <v>250</v>
      </c>
      <c r="E189" s="33">
        <v>10002</v>
      </c>
      <c r="F189" s="61">
        <v>100035</v>
      </c>
      <c r="G189" s="20"/>
      <c r="H189" s="20"/>
      <c r="I189" s="20"/>
      <c r="J189" s="20"/>
      <c r="K189" s="6" t="str">
        <f t="shared" si="4"/>
        <v>'ER235042','18-Jun-18 9:31:55 PM','e',250,'10002','100035'</v>
      </c>
      <c r="L189" s="6" t="str">
        <f t="shared" si="5"/>
        <v>INSERT INTO ENROLLMENT_REQUEST VALUES('ER235042','18-Jun-18 9:31:55 PM','e',250,'10002','100035');</v>
      </c>
    </row>
    <row r="190" spans="1:26" x14ac:dyDescent="0.25">
      <c r="A190" s="60" t="s">
        <v>1290</v>
      </c>
      <c r="B190" s="54" t="s">
        <v>1291</v>
      </c>
      <c r="C190" s="55" t="s">
        <v>838</v>
      </c>
      <c r="D190" s="64">
        <v>0</v>
      </c>
      <c r="E190" s="57">
        <v>10039</v>
      </c>
      <c r="F190" s="15">
        <v>100006</v>
      </c>
      <c r="G190" s="20"/>
      <c r="H190" s="20"/>
      <c r="I190" s="20"/>
      <c r="J190" s="20"/>
      <c r="K190" s="6" t="str">
        <f t="shared" si="4"/>
        <v>'ER235043','18-Mar-18 7:30:25 PM','w',0,'10039','100006'</v>
      </c>
      <c r="L190" s="6" t="str">
        <f t="shared" si="5"/>
        <v>INSERT INTO ENROLLMENT_REQUEST VALUES('ER235043','18-Mar-18 7:30:25 PM','w',0,'10039','100006');</v>
      </c>
    </row>
    <row r="191" spans="1:26" x14ac:dyDescent="0.25">
      <c r="A191" s="78" t="s">
        <v>1293</v>
      </c>
      <c r="B191" s="79" t="s">
        <v>1294</v>
      </c>
      <c r="C191" s="80" t="s">
        <v>779</v>
      </c>
      <c r="D191" s="81">
        <v>250</v>
      </c>
      <c r="E191" s="81">
        <v>10035</v>
      </c>
      <c r="F191" s="81">
        <v>100006</v>
      </c>
      <c r="G191" s="81"/>
      <c r="H191" s="81"/>
      <c r="I191" s="81"/>
      <c r="J191" s="81"/>
      <c r="K191" s="78" t="str">
        <f t="shared" si="4"/>
        <v>'ER235044','27-May-18 9:56:25 PM','e',250,'10035','100006'</v>
      </c>
      <c r="L191" s="78" t="str">
        <f t="shared" si="5"/>
        <v>INSERT INTO ENROLLMENT_REQUEST VALUES('ER235044','27-May-18 9:56:25 PM','e',250,'10035','100006');</v>
      </c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spans="1:26" x14ac:dyDescent="0.25">
      <c r="A192" s="60" t="s">
        <v>1296</v>
      </c>
      <c r="B192" s="54" t="s">
        <v>1297</v>
      </c>
      <c r="C192" s="83" t="s">
        <v>779</v>
      </c>
      <c r="D192" s="56">
        <v>200</v>
      </c>
      <c r="E192" s="57">
        <v>10037</v>
      </c>
      <c r="F192" s="61">
        <v>100013</v>
      </c>
      <c r="K192" s="78" t="str">
        <f t="shared" si="4"/>
        <v>'ER235045','18-Mar-12 7:35:12 PM','e',200,'10037','100013'</v>
      </c>
      <c r="L192" s="78" t="str">
        <f t="shared" si="5"/>
        <v>INSERT INTO ENROLLMENT_REQUEST VALUES('ER235045','18-Mar-12 7:35:12 PM','e',200,'10037','100013');</v>
      </c>
    </row>
    <row r="193" spans="1:12" x14ac:dyDescent="0.25">
      <c r="A193" s="60" t="s">
        <v>1298</v>
      </c>
      <c r="B193" s="54" t="s">
        <v>1299</v>
      </c>
      <c r="C193" s="84" t="s">
        <v>779</v>
      </c>
      <c r="D193" s="56">
        <v>200</v>
      </c>
      <c r="E193" s="57">
        <v>10037</v>
      </c>
      <c r="F193" s="61">
        <v>100013</v>
      </c>
      <c r="K193" s="78" t="str">
        <f t="shared" si="4"/>
        <v>'ER235046','22-Jun-14 8:26:55 PM','e',200,'10037','100013'</v>
      </c>
      <c r="L193" s="78" t="str">
        <f t="shared" si="5"/>
        <v>INSERT INTO ENROLLMENT_REQUEST VALUES('ER235046','22-Jun-14 8:26:55 PM','e',200,'10037','100013');</v>
      </c>
    </row>
    <row r="194" spans="1:12" x14ac:dyDescent="0.25">
      <c r="A194" s="60" t="s">
        <v>1300</v>
      </c>
      <c r="B194" s="54" t="s">
        <v>1301</v>
      </c>
      <c r="C194" s="83" t="s">
        <v>779</v>
      </c>
      <c r="D194" s="56">
        <v>200</v>
      </c>
      <c r="E194" s="57">
        <v>10037</v>
      </c>
      <c r="F194" s="61">
        <v>100013</v>
      </c>
      <c r="K194" s="78" t="str">
        <f t="shared" si="4"/>
        <v>'ER235047','27-May-13 7:10:55 PM','e',200,'10037','100013'</v>
      </c>
      <c r="L194" s="78" t="str">
        <f t="shared" si="5"/>
        <v>INSERT INTO ENROLLMENT_REQUEST VALUES('ER235047','27-May-13 7:10:55 PM','e',200,'10037','100013');</v>
      </c>
    </row>
    <row r="195" spans="1:12" x14ac:dyDescent="0.25">
      <c r="A195" s="60" t="s">
        <v>1302</v>
      </c>
      <c r="B195" s="54" t="s">
        <v>1303</v>
      </c>
      <c r="C195" s="84" t="s">
        <v>779</v>
      </c>
      <c r="D195" s="56">
        <v>200</v>
      </c>
      <c r="E195" s="57">
        <v>10037</v>
      </c>
      <c r="F195" s="61">
        <v>100013</v>
      </c>
      <c r="K195" s="78" t="str">
        <f t="shared" si="4"/>
        <v>'ER235048','27-May-15 7:29:18 PM','e',200,'10037','100013'</v>
      </c>
      <c r="L195" s="78" t="str">
        <f t="shared" si="5"/>
        <v>INSERT INTO ENROLLMENT_REQUEST VALUES('ER235048','27-May-15 7:29:18 PM','e',200,'10037','100013');</v>
      </c>
    </row>
    <row r="196" spans="1:12" x14ac:dyDescent="0.25">
      <c r="A196" s="60" t="s">
        <v>1304</v>
      </c>
      <c r="B196" s="54" t="s">
        <v>1305</v>
      </c>
      <c r="C196" s="84" t="s">
        <v>779</v>
      </c>
      <c r="D196" s="56">
        <v>200</v>
      </c>
      <c r="E196" s="57">
        <v>10037</v>
      </c>
      <c r="F196" s="61">
        <v>100013</v>
      </c>
      <c r="K196" s="78" t="str">
        <f t="shared" si="4"/>
        <v>'ER235049','28-Mar-12 2:33:12 PM','e',200,'10037','100013'</v>
      </c>
      <c r="L196" s="78" t="str">
        <f t="shared" si="5"/>
        <v>INSERT INTO ENROLLMENT_REQUEST VALUES('ER235049','28-Mar-12 2:33:12 PM','e',200,'10037','100013');</v>
      </c>
    </row>
    <row r="197" spans="1:12" x14ac:dyDescent="0.25">
      <c r="A197" s="60" t="s">
        <v>1306</v>
      </c>
      <c r="B197" s="54" t="s">
        <v>1307</v>
      </c>
      <c r="C197" s="84" t="s">
        <v>779</v>
      </c>
      <c r="D197" s="56">
        <v>200</v>
      </c>
      <c r="E197" s="57">
        <v>10037</v>
      </c>
      <c r="F197" s="61">
        <v>100013</v>
      </c>
      <c r="K197" s="78" t="str">
        <f t="shared" si="4"/>
        <v>'ER235050','27-May-13 8:10:55 PM','e',200,'10037','100013'</v>
      </c>
      <c r="L197" s="78" t="str">
        <f t="shared" si="5"/>
        <v>INSERT INTO ENROLLMENT_REQUEST VALUES('ER235050','27-May-13 8:10:55 PM','e',200,'10037','100013');</v>
      </c>
    </row>
    <row r="198" spans="1:12" x14ac:dyDescent="0.25">
      <c r="A198" s="60" t="s">
        <v>1308</v>
      </c>
      <c r="B198" s="54" t="s">
        <v>1309</v>
      </c>
      <c r="C198" s="83" t="s">
        <v>779</v>
      </c>
      <c r="D198" s="56">
        <v>200</v>
      </c>
      <c r="E198" s="57">
        <v>10037</v>
      </c>
      <c r="F198" s="61">
        <v>100013</v>
      </c>
      <c r="K198" s="78" t="str">
        <f t="shared" si="4"/>
        <v>'ER235051','27-May-13 8:45:15 PM','e',200,'10037','100013'</v>
      </c>
      <c r="L198" s="78" t="str">
        <f t="shared" si="5"/>
        <v>INSERT INTO ENROLLMENT_REQUEST VALUES('ER235051','27-May-13 8:45:15 PM','e',200,'10037','100013');</v>
      </c>
    </row>
    <row r="199" spans="1:12" x14ac:dyDescent="0.25">
      <c r="A199" s="60" t="s">
        <v>1310</v>
      </c>
      <c r="B199" s="54" t="s">
        <v>1311</v>
      </c>
      <c r="C199" s="84" t="s">
        <v>779</v>
      </c>
      <c r="D199" s="56">
        <v>200</v>
      </c>
      <c r="E199" s="57">
        <v>10037</v>
      </c>
      <c r="F199" s="61">
        <v>100013</v>
      </c>
      <c r="K199" s="78" t="str">
        <f t="shared" si="4"/>
        <v>'ER235052','22-Jun-17 8:26:55 PM','e',200,'10037','100013'</v>
      </c>
      <c r="L199" s="78" t="str">
        <f t="shared" si="5"/>
        <v>INSERT INTO ENROLLMENT_REQUEST VALUES('ER235052','22-Jun-17 8:26:55 PM','e',200,'10037','100013');</v>
      </c>
    </row>
    <row r="200" spans="1:12" x14ac:dyDescent="0.25">
      <c r="A200" s="60" t="s">
        <v>1312</v>
      </c>
      <c r="B200" s="54" t="s">
        <v>1313</v>
      </c>
      <c r="C200" s="84" t="s">
        <v>779</v>
      </c>
      <c r="D200" s="56">
        <v>200</v>
      </c>
      <c r="E200" s="57">
        <v>10039</v>
      </c>
      <c r="F200" s="61">
        <v>100013</v>
      </c>
      <c r="K200" s="78" t="str">
        <f t="shared" si="4"/>
        <v>'ER235053','22-Jun-14 8:27:45 PM','e',200,'10039','100013'</v>
      </c>
      <c r="L200" s="78" t="str">
        <f t="shared" si="5"/>
        <v>INSERT INTO ENROLLMENT_REQUEST VALUES('ER235053','22-Jun-14 8:27:45 PM','e',200,'10039','100013');</v>
      </c>
    </row>
    <row r="201" spans="1:12" x14ac:dyDescent="0.25">
      <c r="A201" s="60" t="s">
        <v>1314</v>
      </c>
      <c r="B201" s="54" t="s">
        <v>1315</v>
      </c>
      <c r="C201" s="84" t="s">
        <v>779</v>
      </c>
      <c r="D201" s="56">
        <v>200</v>
      </c>
      <c r="E201" s="57">
        <v>10039</v>
      </c>
      <c r="F201" s="61">
        <v>100013</v>
      </c>
      <c r="K201" s="78" t="str">
        <f t="shared" si="4"/>
        <v>'ER235054','27-May-15 7:50:15 PM','e',200,'10039','100013'</v>
      </c>
      <c r="L201" s="78" t="str">
        <f t="shared" si="5"/>
        <v>INSERT INTO ENROLLMENT_REQUEST VALUES('ER235054','27-May-15 7:50:15 PM','e',200,'10039','100013');</v>
      </c>
    </row>
    <row r="202" spans="1:12" x14ac:dyDescent="0.25">
      <c r="A202" s="60" t="s">
        <v>1318</v>
      </c>
      <c r="B202" s="54" t="s">
        <v>1320</v>
      </c>
      <c r="C202" s="84" t="s">
        <v>779</v>
      </c>
      <c r="D202" s="56">
        <v>200</v>
      </c>
      <c r="E202" s="57">
        <v>10039</v>
      </c>
      <c r="F202" s="61">
        <v>100013</v>
      </c>
      <c r="K202" s="78" t="str">
        <f t="shared" si="4"/>
        <v>'ER235055','27-May-16 7:29:45 PM','e',200,'10039','100013'</v>
      </c>
      <c r="L202" s="78" t="str">
        <f t="shared" si="5"/>
        <v>INSERT INTO ENROLLMENT_REQUEST VALUES('ER235055','27-May-16 7:29:45 PM','e',200,'10039','100013');</v>
      </c>
    </row>
    <row r="203" spans="1:12" x14ac:dyDescent="0.25">
      <c r="A203" s="60" t="s">
        <v>1324</v>
      </c>
      <c r="B203" s="54" t="s">
        <v>1325</v>
      </c>
      <c r="C203" s="84" t="s">
        <v>779</v>
      </c>
      <c r="D203" s="56">
        <v>200</v>
      </c>
      <c r="E203" s="57">
        <v>10039</v>
      </c>
      <c r="F203" s="61">
        <v>100013</v>
      </c>
      <c r="K203" s="78" t="str">
        <f t="shared" si="4"/>
        <v>'ER235056','27-May-16 7:40:25 PM','e',200,'10039','100013'</v>
      </c>
      <c r="L203" s="78" t="str">
        <f t="shared" si="5"/>
        <v>INSERT INTO ENROLLMENT_REQUEST VALUES('ER235056','27-May-16 7:40:25 PM','e',200,'10039','100013');</v>
      </c>
    </row>
    <row r="204" spans="1:12" x14ac:dyDescent="0.25">
      <c r="A204" s="60" t="s">
        <v>1327</v>
      </c>
      <c r="B204" s="54" t="s">
        <v>1328</v>
      </c>
      <c r="C204" s="84" t="s">
        <v>779</v>
      </c>
      <c r="D204" s="56">
        <v>200</v>
      </c>
      <c r="E204" s="57">
        <v>10039</v>
      </c>
      <c r="F204" s="61">
        <v>100013</v>
      </c>
      <c r="K204" s="78" t="str">
        <f t="shared" si="4"/>
        <v>'ER235057','27-May-17 7:28:55 PM','e',200,'10039','100013'</v>
      </c>
      <c r="L204" s="78" t="str">
        <f t="shared" si="5"/>
        <v>INSERT INTO ENROLLMENT_REQUEST VALUES('ER235057','27-May-17 7:28:55 PM','e',200,'10039','100013');</v>
      </c>
    </row>
    <row r="205" spans="1:12" ht="15" customHeight="1" x14ac:dyDescent="0.2">
      <c r="F205" s="15"/>
    </row>
    <row r="206" spans="1:12" ht="15" customHeight="1" x14ac:dyDescent="0.2">
      <c r="F206" s="15"/>
    </row>
    <row r="207" spans="1:12" x14ac:dyDescent="0.25">
      <c r="A207" s="1" t="s">
        <v>1329</v>
      </c>
      <c r="F207" s="15"/>
    </row>
    <row r="208" spans="1:12" x14ac:dyDescent="0.25">
      <c r="A208" s="5" t="s">
        <v>203</v>
      </c>
      <c r="B208" s="7" t="s">
        <v>889</v>
      </c>
      <c r="C208" s="76" t="s">
        <v>499</v>
      </c>
      <c r="D208" s="76" t="s">
        <v>499</v>
      </c>
      <c r="F208" s="15"/>
    </row>
    <row r="209" spans="1:5" ht="15" customHeight="1" x14ac:dyDescent="0.2">
      <c r="A209" s="13" t="s">
        <v>986</v>
      </c>
      <c r="B209" s="13" t="s">
        <v>889</v>
      </c>
      <c r="C209" s="49" t="s">
        <v>984</v>
      </c>
      <c r="D209" s="49" t="s">
        <v>1330</v>
      </c>
    </row>
    <row r="210" spans="1:5" x14ac:dyDescent="0.25">
      <c r="A210" s="21" t="s">
        <v>640</v>
      </c>
      <c r="B210" s="21" t="s">
        <v>1067</v>
      </c>
      <c r="C210" s="15" t="s">
        <v>644</v>
      </c>
      <c r="D210" s="22" t="s">
        <v>1332</v>
      </c>
      <c r="E210" s="6" t="str">
        <f t="shared" ref="E210:E247" si="6">CONCATENATE("INSERT INTO COURSE_BOOK_VENDOR VALUES","(","'",A210,"'",",","'",B210,"'",")",";")</f>
        <v>INSERT INTO COURSE_BOOK_VENDOR VALUES('978-3-16-148410-0','1005');</v>
      </c>
    </row>
    <row r="211" spans="1:5" x14ac:dyDescent="0.25">
      <c r="A211" s="21" t="s">
        <v>585</v>
      </c>
      <c r="B211" s="21" t="s">
        <v>1089</v>
      </c>
      <c r="C211" s="15" t="s">
        <v>587</v>
      </c>
      <c r="D211" s="22" t="s">
        <v>1090</v>
      </c>
      <c r="E211" s="6" t="str">
        <f t="shared" si="6"/>
        <v>INSERT INTO COURSE_BOOK_VENDOR VALUES('978-7-24-039747-5','1010');</v>
      </c>
    </row>
    <row r="212" spans="1:5" x14ac:dyDescent="0.25">
      <c r="A212" s="21" t="s">
        <v>572</v>
      </c>
      <c r="B212" s="21" t="s">
        <v>1136</v>
      </c>
      <c r="C212" s="15" t="s">
        <v>578</v>
      </c>
      <c r="D212" s="22" t="s">
        <v>1137</v>
      </c>
      <c r="E212" s="6" t="str">
        <f t="shared" si="6"/>
        <v>INSERT INTO COURSE_BOOK_VENDOR VALUES('978-9-41-082618-1','1007');</v>
      </c>
    </row>
    <row r="213" spans="1:5" x14ac:dyDescent="0.25">
      <c r="A213" s="21" t="s">
        <v>627</v>
      </c>
      <c r="B213" s="21" t="s">
        <v>1172</v>
      </c>
      <c r="C213" s="15" t="s">
        <v>631</v>
      </c>
      <c r="D213" s="22" t="s">
        <v>1334</v>
      </c>
      <c r="E213" s="6" t="str">
        <f t="shared" si="6"/>
        <v>INSERT INTO COURSE_BOOK_VENDOR VALUES('978-2-52-852947-9','1012');</v>
      </c>
    </row>
    <row r="214" spans="1:5" x14ac:dyDescent="0.25">
      <c r="A214" s="21" t="s">
        <v>593</v>
      </c>
      <c r="B214" s="21" t="s">
        <v>1180</v>
      </c>
      <c r="C214" s="15" t="s">
        <v>595</v>
      </c>
      <c r="D214" s="22" t="s">
        <v>1335</v>
      </c>
      <c r="E214" s="6" t="str">
        <f t="shared" si="6"/>
        <v>INSERT INTO COURSE_BOOK_VENDOR VALUES('978-6-91-682987-2','1009');</v>
      </c>
    </row>
    <row r="215" spans="1:5" x14ac:dyDescent="0.25">
      <c r="A215" s="21" t="s">
        <v>738</v>
      </c>
      <c r="B215" s="21" t="s">
        <v>1107</v>
      </c>
      <c r="C215" s="15" t="s">
        <v>739</v>
      </c>
      <c r="D215" s="22" t="s">
        <v>1108</v>
      </c>
      <c r="E215" s="6" t="str">
        <f t="shared" si="6"/>
        <v>INSERT INTO COURSE_BOOK_VENDOR VALUES('978-1-04-028763-8','1008');</v>
      </c>
    </row>
    <row r="216" spans="1:5" x14ac:dyDescent="0.25">
      <c r="A216" s="21" t="s">
        <v>617</v>
      </c>
      <c r="B216" s="21" t="s">
        <v>1067</v>
      </c>
      <c r="C216" s="15" t="s">
        <v>621</v>
      </c>
      <c r="D216" s="22" t="s">
        <v>1068</v>
      </c>
      <c r="E216" s="6" t="str">
        <f t="shared" si="6"/>
        <v>INSERT INTO COURSE_BOOK_VENDOR VALUES('978-9-02-748298-2','1005');</v>
      </c>
    </row>
    <row r="217" spans="1:5" x14ac:dyDescent="0.25">
      <c r="A217" s="21" t="s">
        <v>685</v>
      </c>
      <c r="B217" s="21" t="s">
        <v>1180</v>
      </c>
      <c r="C217" s="15" t="s">
        <v>687</v>
      </c>
      <c r="D217" s="22" t="s">
        <v>1335</v>
      </c>
      <c r="E217" s="6" t="str">
        <f t="shared" si="6"/>
        <v>INSERT INTO COURSE_BOOK_VENDOR VALUES('978-1-05-948371-4','1009');</v>
      </c>
    </row>
    <row r="218" spans="1:5" x14ac:dyDescent="0.25">
      <c r="A218" s="21" t="s">
        <v>1337</v>
      </c>
      <c r="B218" s="21" t="s">
        <v>1067</v>
      </c>
      <c r="C218" s="15" t="s">
        <v>578</v>
      </c>
      <c r="D218" s="22" t="s">
        <v>1068</v>
      </c>
      <c r="E218" s="6" t="str">
        <f t="shared" si="6"/>
        <v>INSERT INTO COURSE_BOOK_VENDOR VALUES('978-6-42-769302-9','1005');</v>
      </c>
    </row>
    <row r="219" spans="1:5" x14ac:dyDescent="0.25">
      <c r="A219" s="21" t="s">
        <v>1338</v>
      </c>
      <c r="B219" s="21" t="s">
        <v>1180</v>
      </c>
      <c r="C219" s="15" t="s">
        <v>595</v>
      </c>
      <c r="D219" s="22" t="s">
        <v>1335</v>
      </c>
      <c r="E219" s="6" t="str">
        <f t="shared" si="6"/>
        <v>INSERT INTO COURSE_BOOK_VENDOR VALUES('978-5-21-195031-6','1009');</v>
      </c>
    </row>
    <row r="220" spans="1:5" x14ac:dyDescent="0.25">
      <c r="A220" s="21" t="s">
        <v>601</v>
      </c>
      <c r="B220" s="21" t="s">
        <v>1089</v>
      </c>
      <c r="C220" s="15" t="s">
        <v>603</v>
      </c>
      <c r="D220" s="22" t="s">
        <v>1090</v>
      </c>
      <c r="E220" s="6" t="str">
        <f t="shared" si="6"/>
        <v>INSERT INTO COURSE_BOOK_VENDOR VALUES('978-3-16-434327-5','1010');</v>
      </c>
    </row>
    <row r="221" spans="1:5" x14ac:dyDescent="0.25">
      <c r="A221" s="21" t="s">
        <v>655</v>
      </c>
      <c r="B221" s="21" t="s">
        <v>1067</v>
      </c>
      <c r="C221" s="15" t="s">
        <v>657</v>
      </c>
      <c r="D221" s="22" t="s">
        <v>1332</v>
      </c>
      <c r="E221" s="6" t="str">
        <f t="shared" si="6"/>
        <v>INSERT INTO COURSE_BOOK_VENDOR VALUES('978-4-33-058176-7','1005');</v>
      </c>
    </row>
    <row r="222" spans="1:5" x14ac:dyDescent="0.25">
      <c r="A222" s="21" t="s">
        <v>1340</v>
      </c>
      <c r="B222" s="21" t="s">
        <v>1107</v>
      </c>
      <c r="C222" s="15" t="s">
        <v>631</v>
      </c>
      <c r="D222" s="22" t="s">
        <v>1108</v>
      </c>
      <c r="E222" s="6" t="str">
        <f t="shared" si="6"/>
        <v>INSERT INTO COURSE_BOOK_VENDOR VALUES('978-6-55-438470-1','1008');</v>
      </c>
    </row>
    <row r="223" spans="1:5" x14ac:dyDescent="0.25">
      <c r="A223" s="21" t="s">
        <v>676</v>
      </c>
      <c r="B223" s="21" t="s">
        <v>1136</v>
      </c>
      <c r="C223" s="15" t="s">
        <v>679</v>
      </c>
      <c r="D223" s="22" t="s">
        <v>1137</v>
      </c>
      <c r="E223" s="6" t="str">
        <f t="shared" si="6"/>
        <v>INSERT INTO COURSE_BOOK_VENDOR VALUES('978-2-04-423874-9','1007');</v>
      </c>
    </row>
    <row r="224" spans="1:5" x14ac:dyDescent="0.25">
      <c r="A224" s="21" t="s">
        <v>735</v>
      </c>
      <c r="B224" s="21" t="s">
        <v>1180</v>
      </c>
      <c r="C224" s="15" t="s">
        <v>736</v>
      </c>
      <c r="D224" s="22" t="s">
        <v>1335</v>
      </c>
      <c r="E224" s="6" t="str">
        <f t="shared" si="6"/>
        <v>INSERT INTO COURSE_BOOK_VENDOR VALUES('978-8-43-423565-8','1009');</v>
      </c>
    </row>
    <row r="225" spans="1:5" x14ac:dyDescent="0.25">
      <c r="A225" s="21" t="s">
        <v>718</v>
      </c>
      <c r="B225" s="21" t="s">
        <v>1172</v>
      </c>
      <c r="C225" s="15" t="s">
        <v>722</v>
      </c>
      <c r="D225" s="22" t="s">
        <v>1334</v>
      </c>
      <c r="E225" s="6" t="str">
        <f t="shared" si="6"/>
        <v>INSERT INTO COURSE_BOOK_VENDOR VALUES('978-3-54-068205-5','1012');</v>
      </c>
    </row>
    <row r="226" spans="1:5" x14ac:dyDescent="0.25">
      <c r="A226" s="21" t="s">
        <v>640</v>
      </c>
      <c r="B226" s="21" t="s">
        <v>1089</v>
      </c>
      <c r="C226" s="15" t="s">
        <v>644</v>
      </c>
      <c r="D226" s="22" t="s">
        <v>1090</v>
      </c>
      <c r="E226" s="6" t="str">
        <f t="shared" si="6"/>
        <v>INSERT INTO COURSE_BOOK_VENDOR VALUES('978-3-16-148410-0','1010');</v>
      </c>
    </row>
    <row r="227" spans="1:5" x14ac:dyDescent="0.25">
      <c r="A227" s="21" t="s">
        <v>585</v>
      </c>
      <c r="B227" s="21" t="s">
        <v>1099</v>
      </c>
      <c r="C227" s="15" t="s">
        <v>587</v>
      </c>
      <c r="D227" s="17" t="s">
        <v>1341</v>
      </c>
      <c r="E227" s="6" t="str">
        <f t="shared" si="6"/>
        <v>INSERT INTO COURSE_BOOK_VENDOR VALUES('978-7-24-039747-5','1001');</v>
      </c>
    </row>
    <row r="228" spans="1:5" x14ac:dyDescent="0.25">
      <c r="A228" s="21" t="s">
        <v>572</v>
      </c>
      <c r="B228" s="21" t="s">
        <v>1152</v>
      </c>
      <c r="C228" s="15" t="s">
        <v>578</v>
      </c>
      <c r="D228" s="22" t="s">
        <v>1342</v>
      </c>
      <c r="E228" s="6" t="str">
        <f t="shared" si="6"/>
        <v>INSERT INTO COURSE_BOOK_VENDOR VALUES('978-9-41-082618-1','1011');</v>
      </c>
    </row>
    <row r="229" spans="1:5" x14ac:dyDescent="0.25">
      <c r="A229" s="21" t="s">
        <v>627</v>
      </c>
      <c r="B229" s="21" t="s">
        <v>1180</v>
      </c>
      <c r="C229" s="15" t="s">
        <v>631</v>
      </c>
      <c r="D229" s="22" t="s">
        <v>1343</v>
      </c>
      <c r="E229" s="6" t="str">
        <f t="shared" si="6"/>
        <v>INSERT INTO COURSE_BOOK_VENDOR VALUES('978-2-52-852947-9','1009');</v>
      </c>
    </row>
    <row r="230" spans="1:5" x14ac:dyDescent="0.25">
      <c r="A230" s="21" t="s">
        <v>593</v>
      </c>
      <c r="B230" s="21" t="s">
        <v>1107</v>
      </c>
      <c r="C230" s="15" t="s">
        <v>595</v>
      </c>
      <c r="D230" s="22" t="s">
        <v>1344</v>
      </c>
      <c r="E230" s="6" t="str">
        <f t="shared" si="6"/>
        <v>INSERT INTO COURSE_BOOK_VENDOR VALUES('978-6-91-682987-2','1008');</v>
      </c>
    </row>
    <row r="231" spans="1:5" x14ac:dyDescent="0.25">
      <c r="A231" s="21" t="s">
        <v>738</v>
      </c>
      <c r="B231" s="21" t="s">
        <v>1081</v>
      </c>
      <c r="C231" s="15" t="s">
        <v>739</v>
      </c>
      <c r="D231" s="22" t="s">
        <v>1345</v>
      </c>
      <c r="E231" s="6" t="str">
        <f t="shared" si="6"/>
        <v>INSERT INTO COURSE_BOOK_VENDOR VALUES('978-1-04-028763-8','1002');</v>
      </c>
    </row>
    <row r="232" spans="1:5" x14ac:dyDescent="0.25">
      <c r="A232" s="21" t="s">
        <v>617</v>
      </c>
      <c r="B232" s="21" t="s">
        <v>1125</v>
      </c>
      <c r="C232" s="15" t="s">
        <v>621</v>
      </c>
      <c r="D232" s="22" t="s">
        <v>1126</v>
      </c>
      <c r="E232" s="6" t="str">
        <f t="shared" si="6"/>
        <v>INSERT INTO COURSE_BOOK_VENDOR VALUES('978-9-02-748298-2','1006');</v>
      </c>
    </row>
    <row r="233" spans="1:5" x14ac:dyDescent="0.25">
      <c r="A233" s="21" t="s">
        <v>685</v>
      </c>
      <c r="B233" s="21" t="s">
        <v>1107</v>
      </c>
      <c r="C233" s="15" t="s">
        <v>687</v>
      </c>
      <c r="D233" s="22" t="s">
        <v>1344</v>
      </c>
      <c r="E233" s="6" t="str">
        <f t="shared" si="6"/>
        <v>INSERT INTO COURSE_BOOK_VENDOR VALUES('978-1-05-948371-4','1008');</v>
      </c>
    </row>
    <row r="234" spans="1:5" x14ac:dyDescent="0.25">
      <c r="A234" s="21" t="s">
        <v>1337</v>
      </c>
      <c r="B234" s="21" t="s">
        <v>1125</v>
      </c>
      <c r="C234" s="15" t="s">
        <v>578</v>
      </c>
      <c r="D234" s="22" t="s">
        <v>1126</v>
      </c>
      <c r="E234" s="6" t="str">
        <f t="shared" si="6"/>
        <v>INSERT INTO COURSE_BOOK_VENDOR VALUES('978-6-42-769302-9','1006');</v>
      </c>
    </row>
    <row r="235" spans="1:5" x14ac:dyDescent="0.25">
      <c r="A235" s="21" t="s">
        <v>1338</v>
      </c>
      <c r="B235" s="21" t="s">
        <v>1107</v>
      </c>
      <c r="C235" s="15" t="s">
        <v>595</v>
      </c>
      <c r="D235" s="22" t="s">
        <v>1344</v>
      </c>
      <c r="E235" s="6" t="str">
        <f t="shared" si="6"/>
        <v>INSERT INTO COURSE_BOOK_VENDOR VALUES('978-5-21-195031-6','1008');</v>
      </c>
    </row>
    <row r="236" spans="1:5" x14ac:dyDescent="0.25">
      <c r="A236" s="21" t="s">
        <v>601</v>
      </c>
      <c r="B236" s="21" t="s">
        <v>1099</v>
      </c>
      <c r="C236" s="15" t="s">
        <v>603</v>
      </c>
      <c r="D236" s="22" t="s">
        <v>1341</v>
      </c>
      <c r="E236" s="6" t="str">
        <f t="shared" si="6"/>
        <v>INSERT INTO COURSE_BOOK_VENDOR VALUES('978-3-16-434327-5','1001');</v>
      </c>
    </row>
    <row r="237" spans="1:5" x14ac:dyDescent="0.25">
      <c r="A237" s="21" t="s">
        <v>655</v>
      </c>
      <c r="B237" s="21" t="s">
        <v>1089</v>
      </c>
      <c r="C237" s="15" t="s">
        <v>657</v>
      </c>
      <c r="D237" s="22" t="s">
        <v>1090</v>
      </c>
      <c r="E237" s="6" t="str">
        <f t="shared" si="6"/>
        <v>INSERT INTO COURSE_BOOK_VENDOR VALUES('978-4-33-058176-7','1010');</v>
      </c>
    </row>
    <row r="238" spans="1:5" x14ac:dyDescent="0.25">
      <c r="A238" s="21" t="s">
        <v>1340</v>
      </c>
      <c r="B238" s="21" t="s">
        <v>1081</v>
      </c>
      <c r="C238" s="15" t="s">
        <v>631</v>
      </c>
      <c r="D238" s="22" t="s">
        <v>1345</v>
      </c>
      <c r="E238" s="6" t="str">
        <f t="shared" si="6"/>
        <v>INSERT INTO COURSE_BOOK_VENDOR VALUES('978-6-55-438470-1','1002');</v>
      </c>
    </row>
    <row r="239" spans="1:5" x14ac:dyDescent="0.25">
      <c r="A239" s="21" t="s">
        <v>676</v>
      </c>
      <c r="B239" s="21" t="s">
        <v>1152</v>
      </c>
      <c r="C239" s="15" t="s">
        <v>679</v>
      </c>
      <c r="D239" s="22" t="s">
        <v>1342</v>
      </c>
      <c r="E239" s="6" t="str">
        <f t="shared" si="6"/>
        <v>INSERT INTO COURSE_BOOK_VENDOR VALUES('978-2-04-423874-9','1011');</v>
      </c>
    </row>
    <row r="240" spans="1:5" x14ac:dyDescent="0.25">
      <c r="A240" s="21" t="s">
        <v>735</v>
      </c>
      <c r="B240" s="21" t="s">
        <v>1107</v>
      </c>
      <c r="C240" s="15" t="s">
        <v>736</v>
      </c>
      <c r="D240" s="22" t="s">
        <v>1344</v>
      </c>
      <c r="E240" s="6" t="str">
        <f t="shared" si="6"/>
        <v>INSERT INTO COURSE_BOOK_VENDOR VALUES('978-8-43-423565-8','1008');</v>
      </c>
    </row>
    <row r="241" spans="1:5" x14ac:dyDescent="0.25">
      <c r="A241" s="21" t="s">
        <v>718</v>
      </c>
      <c r="B241" s="21" t="s">
        <v>1180</v>
      </c>
      <c r="C241" s="15" t="s">
        <v>722</v>
      </c>
      <c r="D241" s="22" t="s">
        <v>1343</v>
      </c>
      <c r="E241" s="6" t="str">
        <f t="shared" si="6"/>
        <v>INSERT INTO COURSE_BOOK_VENDOR VALUES('978-3-54-068205-5','1009');</v>
      </c>
    </row>
    <row r="242" spans="1:5" x14ac:dyDescent="0.25">
      <c r="A242" s="21" t="s">
        <v>585</v>
      </c>
      <c r="B242" s="21" t="s">
        <v>1136</v>
      </c>
      <c r="C242" s="15" t="s">
        <v>587</v>
      </c>
      <c r="D242" s="22" t="s">
        <v>1137</v>
      </c>
      <c r="E242" s="6" t="str">
        <f t="shared" si="6"/>
        <v>INSERT INTO COURSE_BOOK_VENDOR VALUES('978-7-24-039747-5','1007');</v>
      </c>
    </row>
    <row r="243" spans="1:5" x14ac:dyDescent="0.25">
      <c r="A243" s="21" t="s">
        <v>617</v>
      </c>
      <c r="B243" s="21" t="s">
        <v>1136</v>
      </c>
      <c r="C243" s="15" t="s">
        <v>621</v>
      </c>
      <c r="D243" s="22" t="s">
        <v>1137</v>
      </c>
      <c r="E243" s="6" t="str">
        <f t="shared" si="6"/>
        <v>INSERT INTO COURSE_BOOK_VENDOR VALUES('978-9-02-748298-2','1007');</v>
      </c>
    </row>
    <row r="244" spans="1:5" x14ac:dyDescent="0.25">
      <c r="A244" s="21" t="s">
        <v>1337</v>
      </c>
      <c r="B244" s="21" t="s">
        <v>1136</v>
      </c>
      <c r="C244" s="15" t="s">
        <v>578</v>
      </c>
      <c r="D244" s="22" t="s">
        <v>1137</v>
      </c>
      <c r="E244" s="6" t="str">
        <f t="shared" si="6"/>
        <v>INSERT INTO COURSE_BOOK_VENDOR VALUES('978-6-42-769302-9','1007');</v>
      </c>
    </row>
    <row r="245" spans="1:5" x14ac:dyDescent="0.25">
      <c r="A245" s="21" t="s">
        <v>601</v>
      </c>
      <c r="B245" s="21" t="s">
        <v>1136</v>
      </c>
      <c r="C245" s="15" t="s">
        <v>603</v>
      </c>
      <c r="D245" s="22" t="s">
        <v>1137</v>
      </c>
      <c r="E245" s="6" t="str">
        <f t="shared" si="6"/>
        <v>INSERT INTO COURSE_BOOK_VENDOR VALUES('978-3-16-434327-5','1007');</v>
      </c>
    </row>
    <row r="246" spans="1:5" x14ac:dyDescent="0.25">
      <c r="A246" s="21" t="s">
        <v>617</v>
      </c>
      <c r="B246" s="21" t="s">
        <v>1162</v>
      </c>
      <c r="C246" s="15" t="s">
        <v>621</v>
      </c>
      <c r="D246" s="15" t="s">
        <v>1163</v>
      </c>
      <c r="E246" s="6" t="str">
        <f t="shared" si="6"/>
        <v>INSERT INTO COURSE_BOOK_VENDOR VALUES('978-9-02-748298-2','1004');</v>
      </c>
    </row>
    <row r="247" spans="1:5" x14ac:dyDescent="0.25">
      <c r="A247" s="21" t="s">
        <v>1337</v>
      </c>
      <c r="B247" s="21" t="s">
        <v>1116</v>
      </c>
      <c r="C247" s="15" t="s">
        <v>578</v>
      </c>
      <c r="D247" s="28" t="s">
        <v>1117</v>
      </c>
      <c r="E247" s="6" t="str">
        <f t="shared" si="6"/>
        <v>INSERT INTO COURSE_BOOK_VENDOR VALUES('978-6-42-769302-9','1013');</v>
      </c>
    </row>
    <row r="255" spans="1:5" ht="15" customHeight="1" x14ac:dyDescent="0.2">
      <c r="B255" s="15"/>
      <c r="C255" s="15"/>
      <c r="D255" s="15"/>
      <c r="E255" s="17"/>
    </row>
    <row r="257" spans="2:5" ht="15" customHeight="1" x14ac:dyDescent="0.2">
      <c r="B257" s="15"/>
      <c r="C257" s="15"/>
      <c r="D257" s="15"/>
      <c r="E257" s="17"/>
    </row>
    <row r="333" spans="2:5" x14ac:dyDescent="0.25">
      <c r="D333" s="24"/>
      <c r="E333" s="24"/>
    </row>
    <row r="334" spans="2:5" x14ac:dyDescent="0.25">
      <c r="D334" s="24"/>
      <c r="E334" s="24"/>
    </row>
    <row r="335" spans="2:5" x14ac:dyDescent="0.25">
      <c r="D335" s="24"/>
      <c r="E335" s="24"/>
    </row>
    <row r="336" spans="2:5" x14ac:dyDescent="0.25">
      <c r="B336" s="24"/>
      <c r="C336" s="24"/>
      <c r="D336" s="24"/>
      <c r="E336" s="24"/>
    </row>
    <row r="337" spans="2:5" x14ac:dyDescent="0.25">
      <c r="B337" s="24"/>
      <c r="C337" s="24"/>
      <c r="D337" s="24"/>
      <c r="E337" s="24"/>
    </row>
    <row r="338" spans="2:5" x14ac:dyDescent="0.25">
      <c r="B338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Z590"/>
  <sheetViews>
    <sheetView tabSelected="1" workbookViewId="0"/>
  </sheetViews>
  <sheetFormatPr defaultColWidth="12.625" defaultRowHeight="15" customHeight="1" x14ac:dyDescent="0.2"/>
  <cols>
    <col min="1" max="1" width="37.625" customWidth="1"/>
    <col min="2" max="2" width="54.125" customWidth="1"/>
    <col min="3" max="3" width="32.5" customWidth="1"/>
    <col min="4" max="4" width="87" customWidth="1"/>
    <col min="5" max="5" width="66.125" customWidth="1"/>
    <col min="6" max="6" width="63.125" customWidth="1"/>
    <col min="7" max="7" width="12.5" customWidth="1"/>
    <col min="8" max="8" width="22.375" customWidth="1"/>
    <col min="9" max="9" width="30" customWidth="1"/>
    <col min="10" max="10" width="23.875" customWidth="1"/>
    <col min="11" max="11" width="26" customWidth="1"/>
    <col min="12" max="12" width="88.125" customWidth="1"/>
    <col min="13" max="13" width="18.125" customWidth="1"/>
    <col min="14" max="14" width="112.25" customWidth="1"/>
  </cols>
  <sheetData>
    <row r="3" spans="1:15" x14ac:dyDescent="0.25">
      <c r="A3" s="1" t="s">
        <v>0</v>
      </c>
    </row>
    <row r="4" spans="1:15" x14ac:dyDescent="0.25">
      <c r="A4" s="5" t="s">
        <v>3</v>
      </c>
      <c r="B4" s="7" t="s">
        <v>11</v>
      </c>
      <c r="C4" s="7" t="s">
        <v>16</v>
      </c>
      <c r="D4" s="7" t="s">
        <v>18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10" t="s">
        <v>28</v>
      </c>
      <c r="M4" s="7" t="s">
        <v>35</v>
      </c>
    </row>
    <row r="5" spans="1:15" x14ac:dyDescent="0.25">
      <c r="A5" s="12" t="s">
        <v>36</v>
      </c>
      <c r="B5" s="12" t="s">
        <v>40</v>
      </c>
      <c r="C5" s="14" t="s">
        <v>42</v>
      </c>
      <c r="D5" s="12" t="s">
        <v>46</v>
      </c>
      <c r="E5" s="14" t="s">
        <v>48</v>
      </c>
      <c r="F5" s="14" t="s">
        <v>50</v>
      </c>
      <c r="G5" s="14" t="s">
        <v>52</v>
      </c>
      <c r="H5" s="14" t="s">
        <v>54</v>
      </c>
      <c r="I5" s="16" t="s">
        <v>55</v>
      </c>
      <c r="J5" s="14" t="s">
        <v>58</v>
      </c>
      <c r="K5" s="14" t="s">
        <v>59</v>
      </c>
      <c r="L5" s="16" t="s">
        <v>60</v>
      </c>
      <c r="M5" s="16"/>
      <c r="N5" s="6" t="str">
        <f t="shared" ref="N5:N10" si="0">CONCATENATE("'",A5,"'",",","'",B5,"'",",","'",C5,"'",",","'",D5,"'",",","'",E5,"'",",","'",F5,"'",",","'",G5,"'",",","'",H5,"'",",","'",I5,"'",",","'",J5,"'",",","'",K5,"'",",","'",L5,"'",",",M5,"'","'")</f>
        <v>'199111011','Bill','Henry','Williams','1288 Stearns Hill Rd','APT1','Waltham','MA','02451','857-272-7266','BW12@gmail.com','1-OCT-1985',''</v>
      </c>
      <c r="O5" s="6" t="str">
        <f t="shared" ref="O5:O15" si="1">CONCATENATE("INSERT INTO TRAINER VALUES","(",N5,")",";")</f>
        <v>INSERT INTO TRAINER VALUES('199111011','Bill','Henry','Williams','1288 Stearns Hill Rd','APT1','Waltham','MA','02451','857-272-7266','BW12@gmail.com','1-OCT-1985','');</v>
      </c>
    </row>
    <row r="6" spans="1:15" x14ac:dyDescent="0.25">
      <c r="A6" s="12" t="s">
        <v>79</v>
      </c>
      <c r="B6" s="12" t="s">
        <v>81</v>
      </c>
      <c r="C6" s="14" t="s">
        <v>83</v>
      </c>
      <c r="D6" s="12" t="s">
        <v>84</v>
      </c>
      <c r="E6" s="14" t="s">
        <v>86</v>
      </c>
      <c r="F6" s="14" t="s">
        <v>88</v>
      </c>
      <c r="G6" s="14" t="s">
        <v>52</v>
      </c>
      <c r="H6" s="14" t="s">
        <v>54</v>
      </c>
      <c r="I6" s="16" t="s">
        <v>55</v>
      </c>
      <c r="J6" s="14" t="s">
        <v>89</v>
      </c>
      <c r="K6" s="14" t="s">
        <v>91</v>
      </c>
      <c r="L6" s="16" t="s">
        <v>92</v>
      </c>
      <c r="M6" s="14"/>
      <c r="N6" s="6" t="str">
        <f t="shared" si="0"/>
        <v>'199712151','Brian','Matthew','Adams','1230 Stearns Hill Rd','APT2','Waltham','MA','02451','857-272-7267','BA12@gmail.com','14-MAR-2014',''</v>
      </c>
      <c r="O6" s="6" t="str">
        <f t="shared" si="1"/>
        <v>INSERT INTO TRAINER VALUES('199712151','Brian','Matthew','Adams','1230 Stearns Hill Rd','APT2','Waltham','MA','02451','857-272-7267','BA12@gmail.com','14-MAR-2014','');</v>
      </c>
    </row>
    <row r="7" spans="1:15" x14ac:dyDescent="0.25">
      <c r="A7" s="12" t="s">
        <v>94</v>
      </c>
      <c r="B7" s="12" t="s">
        <v>95</v>
      </c>
      <c r="C7" s="14" t="s">
        <v>97</v>
      </c>
      <c r="D7" s="12" t="s">
        <v>98</v>
      </c>
      <c r="E7" s="14" t="s">
        <v>100</v>
      </c>
      <c r="F7" s="14" t="s">
        <v>101</v>
      </c>
      <c r="G7" s="14" t="s">
        <v>52</v>
      </c>
      <c r="H7" s="14" t="s">
        <v>54</v>
      </c>
      <c r="I7" s="16" t="s">
        <v>55</v>
      </c>
      <c r="J7" s="14" t="s">
        <v>102</v>
      </c>
      <c r="K7" s="14" t="s">
        <v>104</v>
      </c>
      <c r="L7" s="16" t="s">
        <v>106</v>
      </c>
      <c r="M7" s="14"/>
      <c r="N7" s="6" t="str">
        <f t="shared" si="0"/>
        <v>'199905101','Jack','Scott','Wagner','1422 Stearns Hill Rd','APT3c','Waltham','MA','02451','857-272-7268','JW12@gmail.com','21-APR-2016',''</v>
      </c>
      <c r="O7" s="6" t="str">
        <f t="shared" si="1"/>
        <v>INSERT INTO TRAINER VALUES('199905101','Jack','Scott','Wagner','1422 Stearns Hill Rd','APT3c','Waltham','MA','02451','857-272-7268','JW12@gmail.com','21-APR-2016','');</v>
      </c>
    </row>
    <row r="8" spans="1:15" x14ac:dyDescent="0.25">
      <c r="A8" s="12" t="s">
        <v>110</v>
      </c>
      <c r="B8" s="12" t="s">
        <v>111</v>
      </c>
      <c r="C8" s="14" t="s">
        <v>113</v>
      </c>
      <c r="D8" s="12" t="s">
        <v>114</v>
      </c>
      <c r="E8" s="14" t="s">
        <v>115</v>
      </c>
      <c r="F8" s="14" t="s">
        <v>116</v>
      </c>
      <c r="G8" s="14" t="s">
        <v>52</v>
      </c>
      <c r="H8" s="14" t="s">
        <v>54</v>
      </c>
      <c r="I8" s="16" t="s">
        <v>55</v>
      </c>
      <c r="J8" s="14" t="s">
        <v>117</v>
      </c>
      <c r="K8" s="14" t="s">
        <v>118</v>
      </c>
      <c r="L8" s="16" t="s">
        <v>120</v>
      </c>
      <c r="M8" s="14"/>
      <c r="N8" s="6" t="str">
        <f t="shared" si="0"/>
        <v>'199905102','Jill','Marie','Pensing','1430 Stearns Hill Rd','APT5','Waltham','MA','02451','857-272-7269','JP12@gmail.com','11-NOV-2016',''</v>
      </c>
      <c r="O8" s="6" t="str">
        <f t="shared" si="1"/>
        <v>INSERT INTO TRAINER VALUES('199905102','Jill','Marie','Pensing','1430 Stearns Hill Rd','APT5','Waltham','MA','02451','857-272-7269','JP12@gmail.com','11-NOV-2016','');</v>
      </c>
    </row>
    <row r="9" spans="1:15" x14ac:dyDescent="0.25">
      <c r="A9" s="12" t="s">
        <v>123</v>
      </c>
      <c r="B9" s="12" t="s">
        <v>125</v>
      </c>
      <c r="C9" s="14" t="s">
        <v>127</v>
      </c>
      <c r="D9" s="12" t="s">
        <v>128</v>
      </c>
      <c r="E9" s="14" t="s">
        <v>129</v>
      </c>
      <c r="F9" s="14" t="s">
        <v>130</v>
      </c>
      <c r="G9" s="14" t="s">
        <v>52</v>
      </c>
      <c r="H9" s="14" t="s">
        <v>54</v>
      </c>
      <c r="I9" s="16" t="s">
        <v>55</v>
      </c>
      <c r="J9" s="14" t="s">
        <v>131</v>
      </c>
      <c r="K9" s="14" t="s">
        <v>133</v>
      </c>
      <c r="L9" s="16" t="s">
        <v>134</v>
      </c>
      <c r="M9" s="14"/>
      <c r="N9" s="6" t="str">
        <f t="shared" si="0"/>
        <v>'200001141','Chuck','David','Black','7628 Stearns Hill Rd','APT6','Waltham','MA','02451','857-272-7270','CB12@gmail.com','16-NOV-2016',''</v>
      </c>
      <c r="O9" s="6" t="str">
        <f t="shared" si="1"/>
        <v>INSERT INTO TRAINER VALUES('200001141','Chuck','David','Black','7628 Stearns Hill Rd','APT6','Waltham','MA','02451','857-272-7270','CB12@gmail.com','16-NOV-2016','');</v>
      </c>
    </row>
    <row r="10" spans="1:15" x14ac:dyDescent="0.25">
      <c r="A10" s="12" t="s">
        <v>138</v>
      </c>
      <c r="B10" s="12" t="s">
        <v>140</v>
      </c>
      <c r="C10" s="14" t="s">
        <v>141</v>
      </c>
      <c r="D10" s="12" t="s">
        <v>142</v>
      </c>
      <c r="E10" s="14" t="s">
        <v>143</v>
      </c>
      <c r="F10" s="14" t="s">
        <v>144</v>
      </c>
      <c r="G10" s="14" t="s">
        <v>52</v>
      </c>
      <c r="H10" s="14" t="s">
        <v>54</v>
      </c>
      <c r="I10" s="16" t="s">
        <v>55</v>
      </c>
      <c r="J10" s="14" t="s">
        <v>145</v>
      </c>
      <c r="K10" s="14" t="s">
        <v>147</v>
      </c>
      <c r="L10" s="16" t="s">
        <v>148</v>
      </c>
      <c r="M10" s="14"/>
      <c r="N10" s="6" t="str">
        <f t="shared" si="0"/>
        <v>'200006121','Tim','Jackson','Heberle','4412 Stearns Hill Rd','APT9','Waltham','MA','02451','857-272-7271','TH12@gmail.com','23-FEB-2017',''</v>
      </c>
      <c r="O10" s="6" t="str">
        <f t="shared" si="1"/>
        <v>INSERT INTO TRAINER VALUES('200006121','Tim','Jackson','Heberle','4412 Stearns Hill Rd','APT9','Waltham','MA','02451','857-272-7271','TH12@gmail.com','23-FEB-2017','');</v>
      </c>
    </row>
    <row r="11" spans="1:15" x14ac:dyDescent="0.25">
      <c r="A11" s="12" t="s">
        <v>152</v>
      </c>
      <c r="B11" s="12" t="s">
        <v>153</v>
      </c>
      <c r="C11" s="14" t="s">
        <v>154</v>
      </c>
      <c r="D11" s="12" t="s">
        <v>156</v>
      </c>
      <c r="E11" s="14" t="s">
        <v>157</v>
      </c>
      <c r="F11" s="14" t="s">
        <v>50</v>
      </c>
      <c r="G11" s="14" t="s">
        <v>52</v>
      </c>
      <c r="H11" s="14" t="s">
        <v>54</v>
      </c>
      <c r="I11" s="16" t="s">
        <v>55</v>
      </c>
      <c r="J11" s="14" t="s">
        <v>159</v>
      </c>
      <c r="K11" s="14" t="s">
        <v>160</v>
      </c>
      <c r="L11" s="16" t="s">
        <v>161</v>
      </c>
      <c r="M11" s="21" t="s">
        <v>162</v>
      </c>
      <c r="N11" s="6" t="str">
        <f>CONCATENATE("'",A11,"'",",","'",B11,"'",",","'",C11,"'",",","'",D11,"'",",","'",E11,"'",",","'",F11,"'",",","'",G11,"'",",","'",H11,"'",",","'",I11,"'",",","'",J11,"'",",","'",K11,"'",",","'",L11,"'",",","'",M11,"'")</f>
        <v>'200009291','Bob','William','Bertig','4413 Stearns Hill Rd','APT1','Waltham','MA','02451','857-272-7272','BB12@gmail.com','26-MAR-2017','04-NOV-2019'</v>
      </c>
      <c r="O11" s="6" t="str">
        <f t="shared" si="1"/>
        <v>INSERT INTO TRAINER VALUES('200009291','Bob','William','Bertig','4413 Stearns Hill Rd','APT1','Waltham','MA','02451','857-272-7272','BB12@gmail.com','26-MAR-2017','04-NOV-2019');</v>
      </c>
    </row>
    <row r="12" spans="1:15" x14ac:dyDescent="0.25">
      <c r="A12" s="12" t="s">
        <v>180</v>
      </c>
      <c r="B12" s="12" t="s">
        <v>182</v>
      </c>
      <c r="C12" s="14" t="s">
        <v>184</v>
      </c>
      <c r="D12" s="12" t="s">
        <v>186</v>
      </c>
      <c r="E12" s="14" t="s">
        <v>187</v>
      </c>
      <c r="F12" s="14" t="s">
        <v>88</v>
      </c>
      <c r="G12" s="14" t="s">
        <v>52</v>
      </c>
      <c r="H12" s="14" t="s">
        <v>54</v>
      </c>
      <c r="I12" s="16" t="s">
        <v>55</v>
      </c>
      <c r="J12" s="14" t="s">
        <v>188</v>
      </c>
      <c r="K12" s="14" t="s">
        <v>190</v>
      </c>
      <c r="L12" s="16" t="s">
        <v>191</v>
      </c>
      <c r="M12" s="14"/>
      <c r="N12" s="6" t="str">
        <f t="shared" ref="N12:N15" si="2">CONCATENATE("'",A12,"'",",","'",B12,"'",",","'",C12,"'",",","'",D12,"'",",","'",E12,"'",",","'",F12,"'",",","'",G12,"'",",","'",H12,"'",",","'",I12,"'",",","'",J12,"'",",","'",K12,"'",",","'",L12,"'",",",M12,"'","'")</f>
        <v>'200111011','Debbie','Louise','Beverly','1292 Stearns Hill Rd','APT2','Waltham','MA','02451','857-272-7273','DB12@gmail.com','11-MAY-2018',''</v>
      </c>
      <c r="O12" s="6" t="str">
        <f t="shared" si="1"/>
        <v>INSERT INTO TRAINER VALUES('200111011','Debbie','Louise','Beverly','1292 Stearns Hill Rd','APT2','Waltham','MA','02451','857-272-7273','DB12@gmail.com','11-MAY-2018','');</v>
      </c>
    </row>
    <row r="13" spans="1:15" x14ac:dyDescent="0.25">
      <c r="A13" s="12" t="s">
        <v>121</v>
      </c>
      <c r="B13" s="12" t="s">
        <v>201</v>
      </c>
      <c r="C13" s="14" t="s">
        <v>202</v>
      </c>
      <c r="D13" s="12" t="s">
        <v>124</v>
      </c>
      <c r="E13" s="14" t="s">
        <v>204</v>
      </c>
      <c r="F13" s="14" t="s">
        <v>205</v>
      </c>
      <c r="G13" s="14" t="s">
        <v>52</v>
      </c>
      <c r="H13" s="14" t="s">
        <v>54</v>
      </c>
      <c r="I13" s="16" t="s">
        <v>55</v>
      </c>
      <c r="J13" s="14" t="s">
        <v>207</v>
      </c>
      <c r="K13" s="14" t="s">
        <v>208</v>
      </c>
      <c r="L13" s="16" t="s">
        <v>209</v>
      </c>
      <c r="M13" s="14"/>
      <c r="N13" s="6" t="str">
        <f t="shared" si="2"/>
        <v>'200111051','Tammy','Megan','Locum','1298 Stearns Hill Rd','APT1c','Waltham','MA','02451','857-272-7274','TL12@gmail.com','12-JUN-2019',''</v>
      </c>
      <c r="O13" s="6" t="str">
        <f t="shared" si="1"/>
        <v>INSERT INTO TRAINER VALUES('200111051','Tammy','Megan','Locum','1298 Stearns Hill Rd','APT1c','Waltham','MA','02451','857-272-7274','TL12@gmail.com','12-JUN-2019','');</v>
      </c>
    </row>
    <row r="14" spans="1:15" x14ac:dyDescent="0.25">
      <c r="A14" s="12" t="s">
        <v>213</v>
      </c>
      <c r="B14" s="12" t="s">
        <v>214</v>
      </c>
      <c r="C14" s="14" t="s">
        <v>215</v>
      </c>
      <c r="D14" s="12" t="s">
        <v>216</v>
      </c>
      <c r="E14" s="14" t="s">
        <v>217</v>
      </c>
      <c r="F14" s="14" t="s">
        <v>219</v>
      </c>
      <c r="G14" s="14" t="s">
        <v>52</v>
      </c>
      <c r="H14" s="14" t="s">
        <v>54</v>
      </c>
      <c r="I14" s="16" t="s">
        <v>55</v>
      </c>
      <c r="J14" s="14" t="s">
        <v>221</v>
      </c>
      <c r="K14" s="14" t="s">
        <v>104</v>
      </c>
      <c r="L14" s="16" t="s">
        <v>223</v>
      </c>
      <c r="M14" s="14"/>
      <c r="N14" s="6" t="str">
        <f t="shared" si="2"/>
        <v>'200112041','Joan','Elizabeth','Wendel','1293 Stearns Hill Rd','APT1b','Waltham','MA','02451','857-272-7275','JW12@gmail.com','1-NOV-2019',''</v>
      </c>
      <c r="O14" s="6" t="str">
        <f t="shared" si="1"/>
        <v>INSERT INTO TRAINER VALUES('200112041','Joan','Elizabeth','Wendel','1293 Stearns Hill Rd','APT1b','Waltham','MA','02451','857-272-7275','JW12@gmail.com','1-NOV-2019','');</v>
      </c>
    </row>
    <row r="15" spans="1:15" x14ac:dyDescent="0.25">
      <c r="A15" s="12" t="s">
        <v>227</v>
      </c>
      <c r="B15" s="6" t="s">
        <v>228</v>
      </c>
      <c r="C15" s="6" t="s">
        <v>229</v>
      </c>
      <c r="D15" s="6" t="s">
        <v>230</v>
      </c>
      <c r="E15" s="14" t="s">
        <v>231</v>
      </c>
      <c r="F15" s="6" t="s">
        <v>116</v>
      </c>
      <c r="G15" s="14" t="s">
        <v>52</v>
      </c>
      <c r="H15" s="14" t="s">
        <v>54</v>
      </c>
      <c r="I15" s="16" t="s">
        <v>55</v>
      </c>
      <c r="J15" s="14" t="s">
        <v>234</v>
      </c>
      <c r="K15" s="6" t="s">
        <v>235</v>
      </c>
      <c r="L15" s="21" t="s">
        <v>236</v>
      </c>
      <c r="N15" s="6" t="str">
        <f t="shared" si="2"/>
        <v>'200112155','Cleo','Ann','Patra','1210 Stearns Hill Rd','APT5','Waltham','MA','02451','857-272-7276','CP12@gmail.com','05-NOV-2019',''</v>
      </c>
      <c r="O15" s="6" t="str">
        <f t="shared" si="1"/>
        <v>INSERT INTO TRAINER VALUES('200112155','Cleo','Ann','Patra','1210 Stearns Hill Rd','APT5','Waltham','MA','02451','857-272-7276','CP12@gmail.com','05-NOV-2019','');</v>
      </c>
    </row>
    <row r="18" spans="1:5" x14ac:dyDescent="0.25">
      <c r="A18" s="1" t="s">
        <v>67</v>
      </c>
    </row>
    <row r="19" spans="1:5" x14ac:dyDescent="0.25">
      <c r="A19" s="5" t="s">
        <v>68</v>
      </c>
      <c r="B19" s="7" t="s">
        <v>71</v>
      </c>
      <c r="C19" s="1" t="s">
        <v>241</v>
      </c>
    </row>
    <row r="20" spans="1:5" ht="14.25" x14ac:dyDescent="0.2">
      <c r="A20" s="13" t="s">
        <v>243</v>
      </c>
      <c r="B20" s="13" t="s">
        <v>244</v>
      </c>
      <c r="C20" s="13" t="s">
        <v>246</v>
      </c>
    </row>
    <row r="21" spans="1:5" x14ac:dyDescent="0.25">
      <c r="A21" s="22" t="s">
        <v>85</v>
      </c>
      <c r="B21" s="22">
        <v>5</v>
      </c>
      <c r="C21" s="17" t="s">
        <v>252</v>
      </c>
      <c r="D21" s="6" t="str">
        <f t="shared" ref="D21:D30" si="3">CONCATENATE("'",A21,"'",",",B21,",","'",C21,"'")</f>
        <v>'1a',5,'MAC'</v>
      </c>
      <c r="E21" s="6" t="str">
        <f t="shared" ref="E21:E30" si="4">CONCATENATE("INSERT INTO CLASSROOM VALUES","(",D21,")",";")</f>
        <v>INSERT INTO CLASSROOM VALUES('1a',5,'MAC');</v>
      </c>
    </row>
    <row r="22" spans="1:5" x14ac:dyDescent="0.25">
      <c r="A22" s="22" t="s">
        <v>258</v>
      </c>
      <c r="B22" s="22">
        <v>5</v>
      </c>
      <c r="C22" s="17" t="s">
        <v>252</v>
      </c>
      <c r="D22" s="6" t="str">
        <f t="shared" si="3"/>
        <v>'1b',5,'MAC'</v>
      </c>
      <c r="E22" s="6" t="str">
        <f t="shared" si="4"/>
        <v>INSERT INTO CLASSROOM VALUES('1b',5,'MAC');</v>
      </c>
    </row>
    <row r="23" spans="1:5" x14ac:dyDescent="0.25">
      <c r="A23" s="22" t="s">
        <v>64</v>
      </c>
      <c r="B23" s="22">
        <v>5</v>
      </c>
      <c r="C23" s="17" t="s">
        <v>260</v>
      </c>
      <c r="D23" s="6" t="str">
        <f t="shared" si="3"/>
        <v>'2a',5,'PC'</v>
      </c>
      <c r="E23" s="6" t="str">
        <f t="shared" si="4"/>
        <v>INSERT INTO CLASSROOM VALUES('2a',5,'PC');</v>
      </c>
    </row>
    <row r="24" spans="1:5" x14ac:dyDescent="0.25">
      <c r="A24" s="22" t="s">
        <v>262</v>
      </c>
      <c r="B24" s="22">
        <v>5</v>
      </c>
      <c r="C24" s="17" t="s">
        <v>260</v>
      </c>
      <c r="D24" s="6" t="str">
        <f t="shared" si="3"/>
        <v>'2b',5,'PC'</v>
      </c>
      <c r="E24" s="6" t="str">
        <f t="shared" si="4"/>
        <v>INSERT INTO CLASSROOM VALUES('2b',5,'PC');</v>
      </c>
    </row>
    <row r="25" spans="1:5" x14ac:dyDescent="0.25">
      <c r="A25" s="22">
        <v>3</v>
      </c>
      <c r="B25" s="22">
        <v>5</v>
      </c>
      <c r="C25" s="17" t="s">
        <v>252</v>
      </c>
      <c r="D25" s="6" t="str">
        <f t="shared" si="3"/>
        <v>'3',5,'MAC'</v>
      </c>
      <c r="E25" s="6" t="str">
        <f t="shared" si="4"/>
        <v>INSERT INTO CLASSROOM VALUES('3',5,'MAC');</v>
      </c>
    </row>
    <row r="26" spans="1:5" x14ac:dyDescent="0.25">
      <c r="A26" s="22">
        <v>4</v>
      </c>
      <c r="B26" s="22">
        <v>5</v>
      </c>
      <c r="C26" s="17" t="s">
        <v>260</v>
      </c>
      <c r="D26" s="6" t="str">
        <f t="shared" si="3"/>
        <v>'4',5,'PC'</v>
      </c>
      <c r="E26" s="6" t="str">
        <f t="shared" si="4"/>
        <v>INSERT INTO CLASSROOM VALUES('4',5,'PC');</v>
      </c>
    </row>
    <row r="27" spans="1:5" x14ac:dyDescent="0.25">
      <c r="A27" s="22">
        <v>5</v>
      </c>
      <c r="B27" s="22">
        <v>15</v>
      </c>
      <c r="C27" s="17" t="s">
        <v>260</v>
      </c>
      <c r="D27" s="6" t="str">
        <f t="shared" si="3"/>
        <v>'5',15,'PC'</v>
      </c>
      <c r="E27" s="6" t="str">
        <f t="shared" si="4"/>
        <v>INSERT INTO CLASSROOM VALUES('5',15,'PC');</v>
      </c>
    </row>
    <row r="28" spans="1:5" x14ac:dyDescent="0.25">
      <c r="A28" s="22">
        <v>6</v>
      </c>
      <c r="B28" s="22">
        <v>15</v>
      </c>
      <c r="C28" s="17" t="s">
        <v>260</v>
      </c>
      <c r="D28" s="6" t="str">
        <f t="shared" si="3"/>
        <v>'6',15,'PC'</v>
      </c>
      <c r="E28" s="6" t="str">
        <f t="shared" si="4"/>
        <v>INSERT INTO CLASSROOM VALUES('6',15,'PC');</v>
      </c>
    </row>
    <row r="29" spans="1:5" x14ac:dyDescent="0.25">
      <c r="A29" s="22">
        <v>7</v>
      </c>
      <c r="B29" s="22">
        <v>15</v>
      </c>
      <c r="C29" s="17" t="s">
        <v>252</v>
      </c>
      <c r="D29" s="6" t="str">
        <f t="shared" si="3"/>
        <v>'7',15,'MAC'</v>
      </c>
      <c r="E29" s="6" t="str">
        <f t="shared" si="4"/>
        <v>INSERT INTO CLASSROOM VALUES('7',15,'MAC');</v>
      </c>
    </row>
    <row r="30" spans="1:5" x14ac:dyDescent="0.25">
      <c r="A30" s="22">
        <v>8</v>
      </c>
      <c r="B30" s="22">
        <v>10</v>
      </c>
      <c r="C30" s="17" t="s">
        <v>260</v>
      </c>
      <c r="D30" s="6" t="str">
        <f t="shared" si="3"/>
        <v>'8',10,'PC'</v>
      </c>
      <c r="E30" s="6" t="str">
        <f t="shared" si="4"/>
        <v>INSERT INTO CLASSROOM VALUES('8',10,'PC');</v>
      </c>
    </row>
    <row r="35" spans="1:6" x14ac:dyDescent="0.25">
      <c r="A35" s="1" t="s">
        <v>75</v>
      </c>
    </row>
    <row r="36" spans="1:6" x14ac:dyDescent="0.25">
      <c r="A36" s="5" t="s">
        <v>76</v>
      </c>
      <c r="B36" s="7" t="s">
        <v>77</v>
      </c>
      <c r="C36" s="7" t="s">
        <v>82</v>
      </c>
      <c r="D36" s="7" t="s">
        <v>93</v>
      </c>
    </row>
    <row r="37" spans="1:6" ht="14.25" x14ac:dyDescent="0.2">
      <c r="A37" s="13" t="s">
        <v>76</v>
      </c>
      <c r="B37" s="13" t="s">
        <v>278</v>
      </c>
      <c r="C37" s="13" t="s">
        <v>280</v>
      </c>
      <c r="D37" s="13" t="s">
        <v>281</v>
      </c>
    </row>
    <row r="38" spans="1:6" x14ac:dyDescent="0.25">
      <c r="A38" s="17" t="s">
        <v>282</v>
      </c>
      <c r="B38" s="22" t="s">
        <v>284</v>
      </c>
      <c r="C38" s="22" t="s">
        <v>285</v>
      </c>
      <c r="D38" s="22">
        <v>5</v>
      </c>
      <c r="E38" s="6" t="str">
        <f t="shared" ref="E38:E51" si="5">CONCATENATE("'",A38,"'",",","'",B38,"'",",","'",C38,"'",",",D38)</f>
        <v>'ADPHOT50','Adobe PhotoShop','Adobe',5</v>
      </c>
      <c r="F38" s="6" t="str">
        <f t="shared" ref="F38:F51" si="6">CONCATENATE("INSERT INTO SOFTWARE VALUES","(",E38,")",";")</f>
        <v>INSERT INTO SOFTWARE VALUES('ADPHOT50','Adobe PhotoShop','Adobe',5);</v>
      </c>
    </row>
    <row r="39" spans="1:6" x14ac:dyDescent="0.25">
      <c r="A39" s="17" t="s">
        <v>292</v>
      </c>
      <c r="B39" s="22" t="s">
        <v>293</v>
      </c>
      <c r="C39" s="22" t="s">
        <v>294</v>
      </c>
      <c r="D39" s="22">
        <v>20</v>
      </c>
      <c r="E39" s="6" t="str">
        <f t="shared" si="5"/>
        <v>'APWORD01','Apache Word War','Apache',20</v>
      </c>
      <c r="F39" s="6" t="str">
        <f t="shared" si="6"/>
        <v>INSERT INTO SOFTWARE VALUES('APWORD01','Apache Word War','Apache',20);</v>
      </c>
    </row>
    <row r="40" spans="1:6" x14ac:dyDescent="0.25">
      <c r="A40" s="17" t="s">
        <v>300</v>
      </c>
      <c r="B40" s="22" t="s">
        <v>301</v>
      </c>
      <c r="C40" s="22" t="s">
        <v>302</v>
      </c>
      <c r="D40" s="22">
        <v>5</v>
      </c>
      <c r="E40" s="6" t="str">
        <f t="shared" si="5"/>
        <v>'MSACCS00','Microsoft Access 07','Microsoft',5</v>
      </c>
      <c r="F40" s="6" t="str">
        <f t="shared" si="6"/>
        <v>INSERT INTO SOFTWARE VALUES('MSACCS00','Microsoft Access 07','Microsoft',5);</v>
      </c>
    </row>
    <row r="41" spans="1:6" x14ac:dyDescent="0.25">
      <c r="A41" s="17" t="s">
        <v>306</v>
      </c>
      <c r="B41" s="22" t="s">
        <v>307</v>
      </c>
      <c r="C41" s="22" t="s">
        <v>302</v>
      </c>
      <c r="D41" s="22">
        <v>35</v>
      </c>
      <c r="E41" s="6" t="str">
        <f t="shared" si="5"/>
        <v>'MSEXCL00','Microsoft Excel 03','Microsoft',35</v>
      </c>
      <c r="F41" s="6" t="str">
        <f t="shared" si="6"/>
        <v>INSERT INTO SOFTWARE VALUES('MSEXCL00','Microsoft Excel 03','Microsoft',35);</v>
      </c>
    </row>
    <row r="42" spans="1:6" x14ac:dyDescent="0.25">
      <c r="A42" s="17" t="s">
        <v>309</v>
      </c>
      <c r="B42" s="22" t="s">
        <v>311</v>
      </c>
      <c r="C42" s="22" t="s">
        <v>302</v>
      </c>
      <c r="D42" s="22">
        <v>5</v>
      </c>
      <c r="E42" s="6" t="str">
        <f t="shared" si="5"/>
        <v>'MSEXPL00','Microsoft Excel 07','Microsoft',5</v>
      </c>
      <c r="F42" s="6" t="str">
        <f t="shared" si="6"/>
        <v>INSERT INTO SOFTWARE VALUES('MSEXPL00','Microsoft Excel 07','Microsoft',5);</v>
      </c>
    </row>
    <row r="43" spans="1:6" x14ac:dyDescent="0.25">
      <c r="A43" s="17" t="s">
        <v>314</v>
      </c>
      <c r="B43" s="22" t="s">
        <v>315</v>
      </c>
      <c r="C43" s="22" t="s">
        <v>302</v>
      </c>
      <c r="D43" s="22">
        <v>15</v>
      </c>
      <c r="E43" s="6" t="str">
        <f t="shared" si="5"/>
        <v>'MSPAINT7','Microsoft Paint','Microsoft',15</v>
      </c>
      <c r="F43" s="6" t="str">
        <f t="shared" si="6"/>
        <v>INSERT INTO SOFTWARE VALUES('MSPAINT7','Microsoft Paint','Microsoft',15);</v>
      </c>
    </row>
    <row r="44" spans="1:6" x14ac:dyDescent="0.25">
      <c r="A44" s="17" t="s">
        <v>318</v>
      </c>
      <c r="B44" s="22" t="s">
        <v>319</v>
      </c>
      <c r="C44" s="22" t="s">
        <v>302</v>
      </c>
      <c r="D44" s="22">
        <v>5</v>
      </c>
      <c r="E44" s="6" t="str">
        <f t="shared" si="5"/>
        <v>'MSPWRP00','Microsoft PowerPOint 07','Microsoft',5</v>
      </c>
      <c r="F44" s="6" t="str">
        <f t="shared" si="6"/>
        <v>INSERT INTO SOFTWARE VALUES('MSPWRP00','Microsoft PowerPOint 07','Microsoft',5);</v>
      </c>
    </row>
    <row r="45" spans="1:6" x14ac:dyDescent="0.25">
      <c r="A45" s="17" t="s">
        <v>322</v>
      </c>
      <c r="B45" s="22" t="s">
        <v>324</v>
      </c>
      <c r="C45" s="22" t="s">
        <v>302</v>
      </c>
      <c r="D45" s="22">
        <v>5</v>
      </c>
      <c r="E45" s="6" t="str">
        <f t="shared" si="5"/>
        <v>'MSWIND00','Microsoft Windows','Microsoft',5</v>
      </c>
      <c r="F45" s="6" t="str">
        <f t="shared" si="6"/>
        <v>INSERT INTO SOFTWARE VALUES('MSWIND00','Microsoft Windows','Microsoft',5);</v>
      </c>
    </row>
    <row r="46" spans="1:6" x14ac:dyDescent="0.25">
      <c r="A46" s="17" t="s">
        <v>326</v>
      </c>
      <c r="B46" s="22" t="s">
        <v>327</v>
      </c>
      <c r="C46" s="22" t="s">
        <v>302</v>
      </c>
      <c r="D46" s="22">
        <v>12</v>
      </c>
      <c r="E46" s="6" t="str">
        <f t="shared" si="5"/>
        <v>'MSWORD00','Microsoft Word 07','Microsoft',12</v>
      </c>
      <c r="F46" s="6" t="str">
        <f t="shared" si="6"/>
        <v>INSERT INTO SOFTWARE VALUES('MSWORD00','Microsoft Word 07','Microsoft',12);</v>
      </c>
    </row>
    <row r="47" spans="1:6" x14ac:dyDescent="0.25">
      <c r="A47" s="17" t="s">
        <v>330</v>
      </c>
      <c r="B47" s="22" t="s">
        <v>332</v>
      </c>
      <c r="C47" s="22" t="s">
        <v>334</v>
      </c>
      <c r="D47" s="22">
        <v>5</v>
      </c>
      <c r="E47" s="6" t="str">
        <f t="shared" si="5"/>
        <v>'NVNETW60','Novell Netware 6.0','novell',5</v>
      </c>
      <c r="F47" s="6" t="str">
        <f t="shared" si="6"/>
        <v>INSERT INTO SOFTWARE VALUES('NVNETW60','Novell Netware 6.0','novell',5);</v>
      </c>
    </row>
    <row r="48" spans="1:6" x14ac:dyDescent="0.25">
      <c r="A48" s="17" t="s">
        <v>336</v>
      </c>
      <c r="B48" s="22" t="s">
        <v>337</v>
      </c>
      <c r="C48" s="22" t="s">
        <v>339</v>
      </c>
      <c r="D48" s="22">
        <v>5</v>
      </c>
      <c r="E48" s="6" t="str">
        <f t="shared" si="5"/>
        <v>'SUNJAVA4','Sun Java 5.0','Sun',5</v>
      </c>
      <c r="F48" s="6" t="str">
        <f t="shared" si="6"/>
        <v>INSERT INTO SOFTWARE VALUES('SUNJAVA4','Sun Java 5.0','Sun',5);</v>
      </c>
    </row>
    <row r="49" spans="1:13" x14ac:dyDescent="0.25">
      <c r="A49" s="17" t="s">
        <v>342</v>
      </c>
      <c r="B49" s="22" t="s">
        <v>343</v>
      </c>
      <c r="C49" s="22" t="s">
        <v>344</v>
      </c>
      <c r="D49" s="22">
        <v>25</v>
      </c>
      <c r="E49" s="6" t="str">
        <f t="shared" si="5"/>
        <v>'SNPFIR03','Snap Fire Photo','Snap Fire',25</v>
      </c>
      <c r="F49" s="6" t="str">
        <f t="shared" si="6"/>
        <v>INSERT INTO SOFTWARE VALUES('SNPFIR03','Snap Fire Photo','Snap Fire',25);</v>
      </c>
    </row>
    <row r="50" spans="1:13" x14ac:dyDescent="0.25">
      <c r="A50" s="25" t="s">
        <v>347</v>
      </c>
      <c r="B50" s="14" t="s">
        <v>351</v>
      </c>
      <c r="C50" s="14" t="s">
        <v>302</v>
      </c>
      <c r="D50" s="26">
        <v>5</v>
      </c>
      <c r="E50" s="14" t="str">
        <f t="shared" si="5"/>
        <v>'APMACOS7','Microsoft Access','Microsoft',5</v>
      </c>
      <c r="F50" s="14" t="str">
        <f t="shared" si="6"/>
        <v>INSERT INTO SOFTWARE VALUES('APMACOS7','Microsoft Access','Microsoft',5);</v>
      </c>
      <c r="G50" s="14"/>
    </row>
    <row r="51" spans="1:13" x14ac:dyDescent="0.25">
      <c r="A51" s="25" t="s">
        <v>354</v>
      </c>
      <c r="B51" s="14" t="s">
        <v>355</v>
      </c>
      <c r="C51" s="14" t="s">
        <v>285</v>
      </c>
      <c r="D51" s="26">
        <v>5</v>
      </c>
      <c r="E51" s="14" t="str">
        <f t="shared" si="5"/>
        <v>'CPUNOW50','Adobe InDesign','Adobe',5</v>
      </c>
      <c r="F51" s="14" t="str">
        <f t="shared" si="6"/>
        <v>INSERT INTO SOFTWARE VALUES('CPUNOW50','Adobe InDesign','Adobe',5);</v>
      </c>
      <c r="G51" s="14"/>
    </row>
    <row r="55" spans="1:13" x14ac:dyDescent="0.25">
      <c r="A55" s="1" t="s">
        <v>96</v>
      </c>
    </row>
    <row r="56" spans="1:13" x14ac:dyDescent="0.25">
      <c r="A56" s="5" t="s">
        <v>99</v>
      </c>
      <c r="B56" s="7" t="s">
        <v>11</v>
      </c>
      <c r="C56" s="7" t="s">
        <v>16</v>
      </c>
      <c r="D56" s="7" t="s">
        <v>18</v>
      </c>
      <c r="E56" s="7" t="s">
        <v>20</v>
      </c>
      <c r="F56" s="7" t="s">
        <v>21</v>
      </c>
      <c r="G56" s="7" t="s">
        <v>22</v>
      </c>
      <c r="H56" s="7" t="s">
        <v>23</v>
      </c>
      <c r="I56" s="7" t="s">
        <v>24</v>
      </c>
      <c r="J56" s="7" t="s">
        <v>158</v>
      </c>
      <c r="K56" s="7" t="s">
        <v>163</v>
      </c>
    </row>
    <row r="57" spans="1:13" ht="14.25" x14ac:dyDescent="0.2">
      <c r="A57" s="13" t="s">
        <v>363</v>
      </c>
      <c r="B57" s="13" t="s">
        <v>365</v>
      </c>
      <c r="C57" s="23" t="s">
        <v>366</v>
      </c>
      <c r="D57" s="13" t="s">
        <v>367</v>
      </c>
      <c r="E57" s="13" t="s">
        <v>368</v>
      </c>
      <c r="F57" s="13" t="s">
        <v>369</v>
      </c>
      <c r="G57" s="13" t="s">
        <v>370</v>
      </c>
      <c r="H57" s="13" t="s">
        <v>371</v>
      </c>
      <c r="I57" s="13" t="s">
        <v>372</v>
      </c>
      <c r="J57" s="13" t="s">
        <v>373</v>
      </c>
      <c r="K57" s="13" t="s">
        <v>375</v>
      </c>
    </row>
    <row r="58" spans="1:13" x14ac:dyDescent="0.25">
      <c r="A58" s="17" t="s">
        <v>377</v>
      </c>
      <c r="B58" s="15" t="s">
        <v>379</v>
      </c>
      <c r="C58" s="11" t="s">
        <v>380</v>
      </c>
      <c r="D58" s="15" t="s">
        <v>381</v>
      </c>
      <c r="E58" s="28" t="s">
        <v>382</v>
      </c>
      <c r="F58" s="28" t="s">
        <v>383</v>
      </c>
      <c r="G58" s="28" t="s">
        <v>52</v>
      </c>
      <c r="H58" s="28" t="s">
        <v>384</v>
      </c>
      <c r="I58" s="22" t="s">
        <v>386</v>
      </c>
      <c r="J58" s="28" t="s">
        <v>387</v>
      </c>
      <c r="K58" s="17" t="s">
        <v>388</v>
      </c>
      <c r="L58" s="6" t="str">
        <f t="shared" ref="L58:L94" si="7">CONCATENATE("'",A58,"'",",","'",B58,"'",",","'",C58,"'",",","'",D58,"'",",","'",E58,"'",",","'",F58,"'",",","'",G58,"'",",","'",H58,"'",",","'",I58,"'",",","'",J58,"'",",","'",K58,"'")</f>
        <v>'100001','Eric','Myles','Jacobs','44 Forest Street','apt 36','Waltham','ma','02345','(781)891-2934','15-MAY-2018'</v>
      </c>
      <c r="M58" s="6" t="str">
        <f t="shared" ref="M58:M94" si="8">CONCATENATE("INSERT INTO CLIENT VALUES","(",L58,")",";")</f>
        <v>INSERT INTO CLIENT VALUES('100001','Eric','Myles','Jacobs','44 Forest Street','apt 36','Waltham','ma','02345','(781)891-2934','15-MAY-2018');</v>
      </c>
    </row>
    <row r="59" spans="1:13" x14ac:dyDescent="0.25">
      <c r="A59" s="17" t="s">
        <v>394</v>
      </c>
      <c r="B59" s="15" t="s">
        <v>81</v>
      </c>
      <c r="C59" s="11" t="s">
        <v>395</v>
      </c>
      <c r="D59" s="15" t="s">
        <v>396</v>
      </c>
      <c r="E59" s="28" t="s">
        <v>397</v>
      </c>
      <c r="F59" s="28"/>
      <c r="G59" s="28" t="s">
        <v>398</v>
      </c>
      <c r="H59" s="28" t="s">
        <v>54</v>
      </c>
      <c r="I59" s="22" t="s">
        <v>399</v>
      </c>
      <c r="J59" s="28" t="s">
        <v>401</v>
      </c>
      <c r="K59" s="17" t="s">
        <v>402</v>
      </c>
      <c r="L59" s="6" t="str">
        <f t="shared" si="7"/>
        <v>'100002','Brian','Kevin','Lange','175 Brooks Street','','Wellesley','MA','02349','(781)566-9812','20-MAY-2015'</v>
      </c>
      <c r="M59" s="6" t="str">
        <f t="shared" si="8"/>
        <v>INSERT INTO CLIENT VALUES('100002','Brian','Kevin','Lange','175 Brooks Street','','Wellesley','MA','02349','(781)566-9812','20-MAY-2015');</v>
      </c>
    </row>
    <row r="60" spans="1:13" x14ac:dyDescent="0.25">
      <c r="A60" s="17" t="s">
        <v>403</v>
      </c>
      <c r="B60" s="15" t="s">
        <v>404</v>
      </c>
      <c r="C60" s="11" t="s">
        <v>405</v>
      </c>
      <c r="D60" s="15" t="s">
        <v>407</v>
      </c>
      <c r="E60" s="28" t="s">
        <v>409</v>
      </c>
      <c r="F60" s="28" t="s">
        <v>411</v>
      </c>
      <c r="G60" s="28" t="s">
        <v>412</v>
      </c>
      <c r="H60" s="28" t="s">
        <v>54</v>
      </c>
      <c r="I60" s="22" t="s">
        <v>413</v>
      </c>
      <c r="J60" s="28" t="s">
        <v>414</v>
      </c>
      <c r="K60" s="17" t="s">
        <v>415</v>
      </c>
      <c r="L60" s="6" t="str">
        <f t="shared" si="7"/>
        <v>'100003','Lisa','Diana','East','56 Oak Street','Apt 33','Arlington','MA','89811','(781)897-0987','10-OCT-2015'</v>
      </c>
      <c r="M60" s="6" t="str">
        <f t="shared" si="8"/>
        <v>INSERT INTO CLIENT VALUES('100003','Lisa','Diana','East','56 Oak Street','Apt 33','Arlington','MA','89811','(781)897-0987','10-OCT-2015');</v>
      </c>
    </row>
    <row r="61" spans="1:13" x14ac:dyDescent="0.25">
      <c r="A61" s="17" t="s">
        <v>417</v>
      </c>
      <c r="B61" s="15" t="s">
        <v>418</v>
      </c>
      <c r="C61" s="11" t="s">
        <v>419</v>
      </c>
      <c r="D61" s="15" t="s">
        <v>420</v>
      </c>
      <c r="E61" s="28" t="s">
        <v>422</v>
      </c>
      <c r="F61" s="28"/>
      <c r="G61" s="28" t="s">
        <v>423</v>
      </c>
      <c r="H61" s="28" t="s">
        <v>425</v>
      </c>
      <c r="I61" s="22" t="s">
        <v>426</v>
      </c>
      <c r="J61" s="28"/>
      <c r="K61" s="17" t="s">
        <v>428</v>
      </c>
      <c r="L61" s="6" t="str">
        <f t="shared" si="7"/>
        <v>'100004','Thomas','Keith','Meere','p.o. Box 987','','little rock','ak','87612','','15-DEC-2016'</v>
      </c>
      <c r="M61" s="6" t="str">
        <f t="shared" si="8"/>
        <v>INSERT INTO CLIENT VALUES('100004','Thomas','Keith','Meere','p.o. Box 987','','little rock','ak','87612','','15-DEC-2016');</v>
      </c>
    </row>
    <row r="62" spans="1:13" x14ac:dyDescent="0.25">
      <c r="A62" s="17" t="s">
        <v>430</v>
      </c>
      <c r="B62" s="15" t="s">
        <v>431</v>
      </c>
      <c r="C62" s="11" t="s">
        <v>215</v>
      </c>
      <c r="D62" s="15" t="s">
        <v>432</v>
      </c>
      <c r="E62" s="28" t="s">
        <v>433</v>
      </c>
      <c r="F62" s="28"/>
      <c r="G62" s="28" t="s">
        <v>412</v>
      </c>
      <c r="H62" s="28" t="s">
        <v>54</v>
      </c>
      <c r="I62" s="22" t="s">
        <v>436</v>
      </c>
      <c r="J62" s="28" t="s">
        <v>437</v>
      </c>
      <c r="K62" s="17" t="s">
        <v>438</v>
      </c>
      <c r="L62" s="6" t="str">
        <f t="shared" si="7"/>
        <v>'100005','Kelley','Elizabeth','Barber','89 Grove St','','Arlington','MA','77812','(617)987-1244','06-MAR-2012'</v>
      </c>
      <c r="M62" s="6" t="str">
        <f t="shared" si="8"/>
        <v>INSERT INTO CLIENT VALUES('100005','Kelley','Elizabeth','Barber','89 Grove St','','Arlington','MA','77812','(617)987-1244','06-MAR-2012');</v>
      </c>
    </row>
    <row r="63" spans="1:13" x14ac:dyDescent="0.25">
      <c r="A63" s="17" t="s">
        <v>440</v>
      </c>
      <c r="B63" s="15" t="s">
        <v>441</v>
      </c>
      <c r="C63" s="11" t="s">
        <v>442</v>
      </c>
      <c r="D63" s="15" t="s">
        <v>443</v>
      </c>
      <c r="E63" s="28" t="s">
        <v>444</v>
      </c>
      <c r="F63" s="28"/>
      <c r="G63" s="28" t="s">
        <v>186</v>
      </c>
      <c r="H63" s="28" t="s">
        <v>54</v>
      </c>
      <c r="I63" s="22" t="s">
        <v>446</v>
      </c>
      <c r="J63" s="28" t="s">
        <v>448</v>
      </c>
      <c r="K63" s="17" t="s">
        <v>449</v>
      </c>
      <c r="L63" s="6" t="str">
        <f t="shared" si="7"/>
        <v>'100006','Hilbert','Ethan','Roberts','25 Washington St','','Beverly','MA','02391','(781)987-2244','19-MAY-2010'</v>
      </c>
      <c r="M63" s="6" t="str">
        <f t="shared" si="8"/>
        <v>INSERT INTO CLIENT VALUES('100006','Hilbert','Ethan','Roberts','25 Washington St','','Beverly','MA','02391','(781)987-2244','19-MAY-2010');</v>
      </c>
    </row>
    <row r="64" spans="1:13" x14ac:dyDescent="0.25">
      <c r="A64" s="17" t="s">
        <v>450</v>
      </c>
      <c r="B64" s="15" t="s">
        <v>451</v>
      </c>
      <c r="C64" s="11" t="s">
        <v>452</v>
      </c>
      <c r="D64" s="15" t="s">
        <v>453</v>
      </c>
      <c r="E64" s="28" t="s">
        <v>454</v>
      </c>
      <c r="F64" s="28" t="s">
        <v>456</v>
      </c>
      <c r="G64" s="28" t="s">
        <v>458</v>
      </c>
      <c r="H64" s="28" t="s">
        <v>54</v>
      </c>
      <c r="I64" s="17" t="s">
        <v>459</v>
      </c>
      <c r="J64" s="28">
        <v>6178887654</v>
      </c>
      <c r="K64" s="17" t="s">
        <v>461</v>
      </c>
      <c r="L64" s="6" t="str">
        <f t="shared" si="7"/>
        <v>'100007','Homer','Lincoln','Simpson','55 Jake Street','Floor 8','Weston','MA','09765','6178887654','04-MAR-2010'</v>
      </c>
      <c r="M64" s="6" t="str">
        <f t="shared" si="8"/>
        <v>INSERT INTO CLIENT VALUES('100007','Homer','Lincoln','Simpson','55 Jake Street','Floor 8','Weston','MA','09765','6178887654','04-MAR-2010');</v>
      </c>
    </row>
    <row r="65" spans="1:13" x14ac:dyDescent="0.25">
      <c r="A65" s="17" t="s">
        <v>463</v>
      </c>
      <c r="B65" s="15" t="s">
        <v>464</v>
      </c>
      <c r="C65" s="11" t="s">
        <v>418</v>
      </c>
      <c r="D65" s="15" t="s">
        <v>465</v>
      </c>
      <c r="E65" s="28" t="s">
        <v>466</v>
      </c>
      <c r="F65" s="28"/>
      <c r="G65" s="28" t="s">
        <v>467</v>
      </c>
      <c r="H65" s="28" t="s">
        <v>54</v>
      </c>
      <c r="I65" s="22"/>
      <c r="J65" s="28"/>
      <c r="K65" s="17" t="s">
        <v>468</v>
      </c>
      <c r="L65" s="6" t="str">
        <f t="shared" si="7"/>
        <v>'100008','Leonard','Thomas','Palmer','22 Paper Street','','wayland','MA','','','15-MAY-2013'</v>
      </c>
      <c r="M65" s="6" t="str">
        <f t="shared" si="8"/>
        <v>INSERT INTO CLIENT VALUES('100008','Leonard','Thomas','Palmer','22 Paper Street','','wayland','MA','','','15-MAY-2013');</v>
      </c>
    </row>
    <row r="66" spans="1:13" x14ac:dyDescent="0.25">
      <c r="A66" s="17" t="s">
        <v>470</v>
      </c>
      <c r="B66" s="15" t="s">
        <v>471</v>
      </c>
      <c r="C66" s="11" t="s">
        <v>472</v>
      </c>
      <c r="D66" s="15" t="s">
        <v>473</v>
      </c>
      <c r="E66" s="28" t="s">
        <v>474</v>
      </c>
      <c r="F66" s="28"/>
      <c r="G66" s="28" t="s">
        <v>52</v>
      </c>
      <c r="H66" s="28" t="s">
        <v>384</v>
      </c>
      <c r="I66" s="22" t="s">
        <v>386</v>
      </c>
      <c r="J66" s="28" t="s">
        <v>475</v>
      </c>
      <c r="K66" s="17" t="s">
        <v>476</v>
      </c>
      <c r="L66" s="6" t="str">
        <f t="shared" si="7"/>
        <v>'100009','Carl','Daniel','Grant','65 Espresso Ave','','Waltham','ma','02345','781-987-0987','16-JUN-2018'</v>
      </c>
      <c r="M66" s="6" t="str">
        <f t="shared" si="8"/>
        <v>INSERT INTO CLIENT VALUES('100009','Carl','Daniel','Grant','65 Espresso Ave','','Waltham','ma','02345','781-987-0987','16-JUN-2018');</v>
      </c>
    </row>
    <row r="67" spans="1:13" x14ac:dyDescent="0.25">
      <c r="A67" s="17" t="s">
        <v>478</v>
      </c>
      <c r="B67" s="15" t="s">
        <v>479</v>
      </c>
      <c r="C67" s="11" t="s">
        <v>113</v>
      </c>
      <c r="D67" s="15" t="s">
        <v>480</v>
      </c>
      <c r="E67" s="28" t="s">
        <v>481</v>
      </c>
      <c r="F67" s="28"/>
      <c r="G67" s="28" t="s">
        <v>482</v>
      </c>
      <c r="H67" s="28" t="s">
        <v>384</v>
      </c>
      <c r="I67" s="22"/>
      <c r="J67" s="28"/>
      <c r="K67" s="17" t="s">
        <v>483</v>
      </c>
      <c r="L67" s="6" t="str">
        <f t="shared" si="7"/>
        <v>'100010','Laurie','Marie','Driver','21098 Cameron St','','lexington','ma','','','21-NOV-2012'</v>
      </c>
      <c r="M67" s="6" t="str">
        <f t="shared" si="8"/>
        <v>INSERT INTO CLIENT VALUES('100010','Laurie','Marie','Driver','21098 Cameron St','','lexington','ma','','','21-NOV-2012');</v>
      </c>
    </row>
    <row r="68" spans="1:13" x14ac:dyDescent="0.25">
      <c r="A68" s="17" t="s">
        <v>485</v>
      </c>
      <c r="B68" s="15" t="s">
        <v>486</v>
      </c>
      <c r="C68" s="11" t="s">
        <v>488</v>
      </c>
      <c r="D68" s="15" t="s">
        <v>490</v>
      </c>
      <c r="E68" s="28" t="s">
        <v>491</v>
      </c>
      <c r="F68" s="28"/>
      <c r="G68" s="28" t="s">
        <v>493</v>
      </c>
      <c r="H68" s="28" t="s">
        <v>54</v>
      </c>
      <c r="I68" s="22" t="s">
        <v>496</v>
      </c>
      <c r="J68" s="28" t="s">
        <v>497</v>
      </c>
      <c r="K68" s="17" t="s">
        <v>498</v>
      </c>
      <c r="L68" s="6" t="str">
        <f t="shared" si="7"/>
        <v>'100011','Sheila','Jane','Arrington','16 Weston Road','','Brookline','MA','09876','(781)998-0987','09-OCT-2007'</v>
      </c>
      <c r="M68" s="6" t="str">
        <f t="shared" si="8"/>
        <v>INSERT INTO CLIENT VALUES('100011','Sheila','Jane','Arrington','16 Weston Road','','Brookline','MA','09876','(781)998-0987','09-OCT-2007');</v>
      </c>
    </row>
    <row r="69" spans="1:13" x14ac:dyDescent="0.25">
      <c r="A69" s="17" t="s">
        <v>500</v>
      </c>
      <c r="B69" s="15" t="s">
        <v>501</v>
      </c>
      <c r="C69" s="11" t="s">
        <v>503</v>
      </c>
      <c r="D69" s="15" t="s">
        <v>504</v>
      </c>
      <c r="E69" s="28" t="s">
        <v>506</v>
      </c>
      <c r="F69" s="28" t="s">
        <v>508</v>
      </c>
      <c r="G69" s="28" t="s">
        <v>509</v>
      </c>
      <c r="H69" s="28" t="s">
        <v>510</v>
      </c>
      <c r="I69" s="22" t="s">
        <v>511</v>
      </c>
      <c r="J69" s="28" t="s">
        <v>513</v>
      </c>
      <c r="K69" s="17" t="s">
        <v>514</v>
      </c>
      <c r="L69" s="6" t="str">
        <f t="shared" si="7"/>
        <v>'100013','James','Robert','Eady','890 Paine Webber','floor 56','Boston','Ma','22101','(781) 889-9178 x56','08-AUG-2012'</v>
      </c>
      <c r="M69" s="6" t="str">
        <f t="shared" si="8"/>
        <v>INSERT INTO CLIENT VALUES('100013','James','Robert','Eady','890 Paine Webber','floor 56','Boston','Ma','22101','(781) 889-9178 x56','08-AUG-2012');</v>
      </c>
    </row>
    <row r="70" spans="1:13" x14ac:dyDescent="0.25">
      <c r="A70" s="17" t="s">
        <v>518</v>
      </c>
      <c r="B70" s="15" t="s">
        <v>519</v>
      </c>
      <c r="C70" s="11" t="s">
        <v>520</v>
      </c>
      <c r="D70" s="15" t="s">
        <v>521</v>
      </c>
      <c r="E70" s="28" t="s">
        <v>522</v>
      </c>
      <c r="F70" s="28" t="s">
        <v>524</v>
      </c>
      <c r="G70" s="28" t="s">
        <v>525</v>
      </c>
      <c r="H70" s="28" t="s">
        <v>525</v>
      </c>
      <c r="I70" s="22" t="s">
        <v>526</v>
      </c>
      <c r="J70" s="28" t="s">
        <v>527</v>
      </c>
      <c r="K70" s="17" t="s">
        <v>528</v>
      </c>
      <c r="L70" s="6" t="str">
        <f t="shared" si="7"/>
        <v>'100014','Dale','Jefferson','Meredith','876 West 35th street','apt 55','NY','NY','33421','(914) 879-0099 X23','06-OCT-2012'</v>
      </c>
      <c r="M70" s="6" t="str">
        <f t="shared" si="8"/>
        <v>INSERT INTO CLIENT VALUES('100014','Dale','Jefferson','Meredith','876 West 35th street','apt 55','NY','NY','33421','(914) 879-0099 X23','06-OCT-2012');</v>
      </c>
    </row>
    <row r="71" spans="1:13" x14ac:dyDescent="0.25">
      <c r="A71" s="17" t="s">
        <v>529</v>
      </c>
      <c r="B71" s="15" t="s">
        <v>530</v>
      </c>
      <c r="C71" s="11" t="s">
        <v>531</v>
      </c>
      <c r="D71" s="15" t="s">
        <v>533</v>
      </c>
      <c r="E71" s="28" t="s">
        <v>474</v>
      </c>
      <c r="F71" s="28"/>
      <c r="G71" s="28" t="s">
        <v>52</v>
      </c>
      <c r="H71" s="28" t="s">
        <v>384</v>
      </c>
      <c r="I71" s="22" t="s">
        <v>386</v>
      </c>
      <c r="J71" s="28" t="s">
        <v>475</v>
      </c>
      <c r="K71" s="17" t="s">
        <v>476</v>
      </c>
      <c r="L71" s="6" t="str">
        <f t="shared" si="7"/>
        <v>'100015','Nancy','Anne','Zywiczka','65 Espresso Ave','','Waltham','ma','02345','781-987-0987','16-JUN-2018'</v>
      </c>
      <c r="M71" s="6" t="str">
        <f t="shared" si="8"/>
        <v>INSERT INTO CLIENT VALUES('100015','Nancy','Anne','Zywiczka','65 Espresso Ave','','Waltham','ma','02345','781-987-0987','16-JUN-2018');</v>
      </c>
    </row>
    <row r="72" spans="1:13" x14ac:dyDescent="0.25">
      <c r="A72" s="17" t="s">
        <v>535</v>
      </c>
      <c r="B72" s="15" t="s">
        <v>536</v>
      </c>
      <c r="C72" s="11" t="s">
        <v>537</v>
      </c>
      <c r="D72" s="15" t="s">
        <v>538</v>
      </c>
      <c r="E72" s="28" t="s">
        <v>539</v>
      </c>
      <c r="F72" s="28"/>
      <c r="G72" s="28" t="s">
        <v>52</v>
      </c>
      <c r="H72" s="28" t="s">
        <v>384</v>
      </c>
      <c r="I72" s="22" t="s">
        <v>540</v>
      </c>
      <c r="J72" s="28" t="s">
        <v>541</v>
      </c>
      <c r="K72" s="17" t="s">
        <v>542</v>
      </c>
      <c r="L72" s="6" t="str">
        <f t="shared" si="7"/>
        <v>'100016','Charles','Damon','Wilson','65 Jones Ave','','Waltham','ma','02452','(617) 987-0192','12-MAY-2013'</v>
      </c>
      <c r="M72" s="6" t="str">
        <f t="shared" si="8"/>
        <v>INSERT INTO CLIENT VALUES('100016','Charles','Damon','Wilson','65 Jones Ave','','Waltham','ma','02452','(617) 987-0192','12-MAY-2013');</v>
      </c>
    </row>
    <row r="73" spans="1:13" x14ac:dyDescent="0.25">
      <c r="A73" s="17" t="s">
        <v>543</v>
      </c>
      <c r="B73" s="15" t="s">
        <v>544</v>
      </c>
      <c r="C73" s="11" t="s">
        <v>545</v>
      </c>
      <c r="D73" s="15" t="s">
        <v>546</v>
      </c>
      <c r="E73" s="28" t="s">
        <v>547</v>
      </c>
      <c r="F73" s="28"/>
      <c r="G73" s="28" t="s">
        <v>482</v>
      </c>
      <c r="H73" s="28" t="s">
        <v>384</v>
      </c>
      <c r="I73" s="22"/>
      <c r="J73" s="28"/>
      <c r="K73" s="17" t="s">
        <v>548</v>
      </c>
      <c r="L73" s="6" t="str">
        <f t="shared" si="7"/>
        <v>'100017','Trent','Michael','Reznor','789 North Street','','lexington','ma','','','12-DEC-2016'</v>
      </c>
      <c r="M73" s="6" t="str">
        <f t="shared" si="8"/>
        <v>INSERT INTO CLIENT VALUES('100017','Trent','Michael','Reznor','789 North Street','','lexington','ma','','','12-DEC-2016');</v>
      </c>
    </row>
    <row r="74" spans="1:13" x14ac:dyDescent="0.25">
      <c r="A74" s="17" t="s">
        <v>549</v>
      </c>
      <c r="B74" s="15" t="s">
        <v>551</v>
      </c>
      <c r="C74" s="11" t="s">
        <v>553</v>
      </c>
      <c r="D74" s="15" t="s">
        <v>554</v>
      </c>
      <c r="E74" s="28" t="s">
        <v>555</v>
      </c>
      <c r="F74" s="28" t="s">
        <v>556</v>
      </c>
      <c r="G74" s="28" t="s">
        <v>557</v>
      </c>
      <c r="H74" s="28" t="s">
        <v>384</v>
      </c>
      <c r="I74" s="22"/>
      <c r="J74" s="28" t="s">
        <v>559</v>
      </c>
      <c r="K74" s="17" t="s">
        <v>560</v>
      </c>
      <c r="L74" s="6" t="str">
        <f t="shared" si="7"/>
        <v>'100042','Kim','Patricia','Brahier','420 Great  Woods pkwy','apt 543','Woods hole','ma','','(781) 987-0987','06-MAY-2012'</v>
      </c>
      <c r="M74" s="6" t="str">
        <f t="shared" si="8"/>
        <v>INSERT INTO CLIENT VALUES('100042','Kim','Patricia','Brahier','420 Great  Woods pkwy','apt 543','Woods hole','ma','','(781) 987-0987','06-MAY-2012');</v>
      </c>
    </row>
    <row r="75" spans="1:13" x14ac:dyDescent="0.25">
      <c r="A75" s="17" t="s">
        <v>564</v>
      </c>
      <c r="B75" s="15" t="s">
        <v>565</v>
      </c>
      <c r="C75" s="11" t="s">
        <v>127</v>
      </c>
      <c r="D75" s="15" t="s">
        <v>566</v>
      </c>
      <c r="E75" s="28" t="s">
        <v>567</v>
      </c>
      <c r="F75" s="28"/>
      <c r="G75" s="28" t="s">
        <v>52</v>
      </c>
      <c r="H75" s="28" t="s">
        <v>384</v>
      </c>
      <c r="I75" s="22" t="s">
        <v>540</v>
      </c>
      <c r="J75" s="28" t="s">
        <v>568</v>
      </c>
      <c r="K75" s="17" t="s">
        <v>570</v>
      </c>
      <c r="L75" s="6" t="str">
        <f t="shared" si="7"/>
        <v>'100019','Christian','David','Hite','9123 Hight street','','Waltham','ma','02452','(508) 912-6523','05-OCT-2012'</v>
      </c>
      <c r="M75" s="6" t="str">
        <f t="shared" si="8"/>
        <v>INSERT INTO CLIENT VALUES('100019','Christian','David','Hite','9123 Hight street','','Waltham','ma','02452','(508) 912-6523','05-OCT-2012');</v>
      </c>
    </row>
    <row r="76" spans="1:13" x14ac:dyDescent="0.25">
      <c r="A76" s="17" t="s">
        <v>571</v>
      </c>
      <c r="B76" s="15" t="s">
        <v>573</v>
      </c>
      <c r="C76" s="11" t="s">
        <v>574</v>
      </c>
      <c r="D76" s="15" t="s">
        <v>575</v>
      </c>
      <c r="E76" s="28" t="s">
        <v>576</v>
      </c>
      <c r="F76" s="28" t="s">
        <v>577</v>
      </c>
      <c r="G76" s="28" t="s">
        <v>52</v>
      </c>
      <c r="H76" s="28" t="s">
        <v>384</v>
      </c>
      <c r="I76" s="22" t="s">
        <v>540</v>
      </c>
      <c r="J76" s="28" t="s">
        <v>579</v>
      </c>
      <c r="K76" s="17" t="s">
        <v>580</v>
      </c>
      <c r="L76" s="6" t="str">
        <f t="shared" si="7"/>
        <v>'100020','Ausin','Lucas','Powers','78 Third','room 409','Waltham','ma','02452','(508) 345-0912','21-SEP-2018'</v>
      </c>
      <c r="M76" s="6" t="str">
        <f t="shared" si="8"/>
        <v>INSERT INTO CLIENT VALUES('100020','Ausin','Lucas','Powers','78 Third','room 409','Waltham','ma','02452','(508) 345-0912','21-SEP-2018');</v>
      </c>
    </row>
    <row r="77" spans="1:13" x14ac:dyDescent="0.25">
      <c r="A77" s="17" t="s">
        <v>581</v>
      </c>
      <c r="B77" s="15" t="s">
        <v>582</v>
      </c>
      <c r="C77" s="11" t="s">
        <v>583</v>
      </c>
      <c r="D77" s="15" t="s">
        <v>584</v>
      </c>
      <c r="E77" s="28" t="s">
        <v>586</v>
      </c>
      <c r="F77" s="28"/>
      <c r="G77" s="28" t="s">
        <v>52</v>
      </c>
      <c r="H77" s="28" t="s">
        <v>384</v>
      </c>
      <c r="I77" s="22" t="s">
        <v>540</v>
      </c>
      <c r="J77" s="28"/>
      <c r="K77" s="17" t="s">
        <v>588</v>
      </c>
      <c r="L77" s="6" t="str">
        <f t="shared" si="7"/>
        <v>'100021','Barry','Ryan','Fischer','982 Dinsmore St','','Waltham','ma','02452','','30-AUG-2007'</v>
      </c>
      <c r="M77" s="6" t="str">
        <f t="shared" si="8"/>
        <v>INSERT INTO CLIENT VALUES('100021','Barry','Ryan','Fischer','982 Dinsmore St','','Waltham','ma','02452','','30-AUG-2007');</v>
      </c>
    </row>
    <row r="78" spans="1:13" x14ac:dyDescent="0.25">
      <c r="A78" s="17" t="s">
        <v>589</v>
      </c>
      <c r="B78" s="15" t="s">
        <v>590</v>
      </c>
      <c r="C78" s="11" t="s">
        <v>591</v>
      </c>
      <c r="D78" s="15" t="s">
        <v>592</v>
      </c>
      <c r="E78" s="28" t="s">
        <v>567</v>
      </c>
      <c r="F78" s="28"/>
      <c r="G78" s="28" t="s">
        <v>52</v>
      </c>
      <c r="H78" s="28" t="s">
        <v>384</v>
      </c>
      <c r="I78" s="22" t="s">
        <v>540</v>
      </c>
      <c r="J78" s="28" t="s">
        <v>594</v>
      </c>
      <c r="K78" s="17" t="s">
        <v>560</v>
      </c>
      <c r="L78" s="6" t="str">
        <f t="shared" si="7"/>
        <v>'100023','Ludwig','Oliver','Beethoven','9123 Hight street','','Waltham','ma','02452','(508) 781-6178','06-MAY-2012'</v>
      </c>
      <c r="M78" s="6" t="str">
        <f t="shared" si="8"/>
        <v>INSERT INTO CLIENT VALUES('100023','Ludwig','Oliver','Beethoven','9123 Hight street','','Waltham','ma','02452','(508) 781-6178','06-MAY-2012');</v>
      </c>
    </row>
    <row r="79" spans="1:13" x14ac:dyDescent="0.25">
      <c r="A79" s="17" t="s">
        <v>596</v>
      </c>
      <c r="B79" s="15" t="s">
        <v>97</v>
      </c>
      <c r="C79" s="11" t="s">
        <v>597</v>
      </c>
      <c r="D79" s="15" t="s">
        <v>598</v>
      </c>
      <c r="E79" s="28" t="s">
        <v>599</v>
      </c>
      <c r="F79" s="28"/>
      <c r="G79" s="28" t="s">
        <v>52</v>
      </c>
      <c r="H79" s="28" t="s">
        <v>384</v>
      </c>
      <c r="I79" s="22" t="s">
        <v>540</v>
      </c>
      <c r="J79" s="28" t="s">
        <v>600</v>
      </c>
      <c r="K79" s="17" t="s">
        <v>602</v>
      </c>
      <c r="L79" s="6" t="str">
        <f t="shared" si="7"/>
        <v>'100024','Scott','Jonathan','Cochran','67 Jester road','','Waltham','ma','02452','(508) 777-0987','14-APR-2012'</v>
      </c>
      <c r="M79" s="6" t="str">
        <f t="shared" si="8"/>
        <v>INSERT INTO CLIENT VALUES('100024','Scott','Jonathan','Cochran','67 Jester road','','Waltham','ma','02452','(508) 777-0987','14-APR-2012');</v>
      </c>
    </row>
    <row r="80" spans="1:13" x14ac:dyDescent="0.25">
      <c r="A80" s="17" t="s">
        <v>604</v>
      </c>
      <c r="B80" s="15" t="s">
        <v>605</v>
      </c>
      <c r="C80" s="11" t="s">
        <v>545</v>
      </c>
      <c r="D80" s="15" t="s">
        <v>606</v>
      </c>
      <c r="E80" s="28" t="s">
        <v>607</v>
      </c>
      <c r="F80" s="28"/>
      <c r="G80" s="28" t="s">
        <v>52</v>
      </c>
      <c r="H80" s="28" t="s">
        <v>384</v>
      </c>
      <c r="I80" s="22" t="s">
        <v>540</v>
      </c>
      <c r="J80" s="28" t="s">
        <v>608</v>
      </c>
      <c r="K80" s="17" t="s">
        <v>609</v>
      </c>
      <c r="L80" s="6" t="str">
        <f t="shared" si="7"/>
        <v>'100043','Fred','Michael','Flintstone','99 Dino Drive','','Waltham','ma','02452','(781)891-3456','15-MAR-2012'</v>
      </c>
      <c r="M80" s="6" t="str">
        <f t="shared" si="8"/>
        <v>INSERT INTO CLIENT VALUES('100043','Fred','Michael','Flintstone','99 Dino Drive','','Waltham','ma','02452','(781)891-3456','15-MAR-2012');</v>
      </c>
    </row>
    <row r="81" spans="1:26" x14ac:dyDescent="0.25">
      <c r="A81" s="17" t="s">
        <v>610</v>
      </c>
      <c r="B81" s="15" t="s">
        <v>611</v>
      </c>
      <c r="C81" s="11" t="s">
        <v>612</v>
      </c>
      <c r="D81" s="15" t="s">
        <v>613</v>
      </c>
      <c r="E81" s="28" t="s">
        <v>614</v>
      </c>
      <c r="F81" s="28"/>
      <c r="G81" s="28" t="s">
        <v>52</v>
      </c>
      <c r="H81" s="28" t="s">
        <v>384</v>
      </c>
      <c r="I81" s="22" t="s">
        <v>540</v>
      </c>
      <c r="J81" s="28" t="s">
        <v>615</v>
      </c>
      <c r="K81" s="17" t="s">
        <v>616</v>
      </c>
      <c r="L81" s="6" t="str">
        <f t="shared" si="7"/>
        <v>'100026','John','Teague','Glymph','55 Edmunds Road','','Waltham','ma','02452','(781) 891-3984','16-JUN-2012'</v>
      </c>
      <c r="M81" s="6" t="str">
        <f t="shared" si="8"/>
        <v>INSERT INTO CLIENT VALUES('100026','John','Teague','Glymph','55 Edmunds Road','','Waltham','ma','02452','(781) 891-3984','16-JUN-2012');</v>
      </c>
    </row>
    <row r="82" spans="1:26" x14ac:dyDescent="0.25">
      <c r="A82" s="17" t="s">
        <v>618</v>
      </c>
      <c r="B82" s="15" t="s">
        <v>619</v>
      </c>
      <c r="C82" s="11" t="s">
        <v>620</v>
      </c>
      <c r="D82" s="15" t="s">
        <v>622</v>
      </c>
      <c r="E82" s="28" t="s">
        <v>454</v>
      </c>
      <c r="F82" s="28" t="s">
        <v>623</v>
      </c>
      <c r="G82" s="28" t="s">
        <v>458</v>
      </c>
      <c r="H82" s="28" t="s">
        <v>54</v>
      </c>
      <c r="I82" s="22" t="s">
        <v>459</v>
      </c>
      <c r="J82" s="28" t="s">
        <v>624</v>
      </c>
      <c r="K82" s="17" t="s">
        <v>625</v>
      </c>
      <c r="L82" s="6" t="str">
        <f t="shared" si="7"/>
        <v>'100027','George','Mitchell','Pollock','55 Jake Street','Floor 6','Weston','MA','09765','(617)332-0987','22-MAY-2012'</v>
      </c>
      <c r="M82" s="6" t="str">
        <f t="shared" si="8"/>
        <v>INSERT INTO CLIENT VALUES('100027','George','Mitchell','Pollock','55 Jake Street','Floor 6','Weston','MA','09765','(617)332-0987','22-MAY-2012');</v>
      </c>
    </row>
    <row r="83" spans="1:26" x14ac:dyDescent="0.25">
      <c r="A83" s="17" t="s">
        <v>628</v>
      </c>
      <c r="B83" s="15" t="s">
        <v>95</v>
      </c>
      <c r="C83" s="11" t="s">
        <v>629</v>
      </c>
      <c r="D83" s="15" t="s">
        <v>630</v>
      </c>
      <c r="E83" s="28" t="s">
        <v>466</v>
      </c>
      <c r="F83" s="28"/>
      <c r="G83" s="28" t="s">
        <v>467</v>
      </c>
      <c r="H83" s="28" t="s">
        <v>54</v>
      </c>
      <c r="I83" s="22" t="s">
        <v>496</v>
      </c>
      <c r="J83" s="28"/>
      <c r="K83" s="17" t="s">
        <v>632</v>
      </c>
      <c r="L83" s="6" t="str">
        <f t="shared" si="7"/>
        <v>'100028','Jack','Frank','Welch','22 Paper Street','','wayland','MA','09876','','07-JUL-2013'</v>
      </c>
      <c r="M83" s="6" t="str">
        <f t="shared" si="8"/>
        <v>INSERT INTO CLIENT VALUES('100028','Jack','Frank','Welch','22 Paper Street','','wayland','MA','09876','','07-JUL-2013');</v>
      </c>
    </row>
    <row r="84" spans="1:26" x14ac:dyDescent="0.25">
      <c r="A84" s="17" t="s">
        <v>633</v>
      </c>
      <c r="B84" s="15" t="s">
        <v>154</v>
      </c>
      <c r="C84" s="11" t="s">
        <v>634</v>
      </c>
      <c r="D84" s="15" t="s">
        <v>635</v>
      </c>
      <c r="E84" s="28" t="s">
        <v>636</v>
      </c>
      <c r="F84" s="28"/>
      <c r="G84" s="28" t="s">
        <v>52</v>
      </c>
      <c r="H84" s="28" t="s">
        <v>384</v>
      </c>
      <c r="I84" s="22" t="s">
        <v>386</v>
      </c>
      <c r="J84" s="28" t="s">
        <v>637</v>
      </c>
      <c r="K84" s="17" t="s">
        <v>638</v>
      </c>
      <c r="L84" s="6" t="str">
        <f t="shared" si="7"/>
        <v>'100029','William','Cody','Jamison','165 Espresso Ave','','Waltham','ma','02345','781-987-3232','02-FEB-2012'</v>
      </c>
      <c r="M84" s="6" t="str">
        <f t="shared" si="8"/>
        <v>INSERT INTO CLIENT VALUES('100029','William','Cody','Jamison','165 Espresso Ave','','Waltham','ma','02345','781-987-3232','02-FEB-2012');</v>
      </c>
    </row>
    <row r="85" spans="1:26" x14ac:dyDescent="0.25">
      <c r="A85" s="17" t="s">
        <v>639</v>
      </c>
      <c r="B85" s="15" t="s">
        <v>215</v>
      </c>
      <c r="C85" s="11" t="s">
        <v>641</v>
      </c>
      <c r="D85" s="15" t="s">
        <v>642</v>
      </c>
      <c r="E85" s="28" t="s">
        <v>643</v>
      </c>
      <c r="F85" s="28"/>
      <c r="G85" s="28" t="s">
        <v>482</v>
      </c>
      <c r="H85" s="28" t="s">
        <v>384</v>
      </c>
      <c r="I85" s="22" t="s">
        <v>645</v>
      </c>
      <c r="J85" s="28" t="s">
        <v>646</v>
      </c>
      <c r="K85" s="17" t="s">
        <v>647</v>
      </c>
      <c r="L85" s="6" t="str">
        <f t="shared" si="7"/>
        <v>'100030','Elizabeth','Taylor','Tudor','278 Korinna Ave','','lexington','ma','87654','781-235-8765','17-MAR-2013'</v>
      </c>
      <c r="M85" s="6" t="str">
        <f t="shared" si="8"/>
        <v>INSERT INTO CLIENT VALUES('100030','Elizabeth','Taylor','Tudor','278 Korinna Ave','','lexington','ma','87654','781-235-8765','17-MAR-2013');</v>
      </c>
    </row>
    <row r="86" spans="1:26" x14ac:dyDescent="0.25">
      <c r="A86" s="17" t="s">
        <v>648</v>
      </c>
      <c r="B86" s="15" t="s">
        <v>649</v>
      </c>
      <c r="C86" s="11" t="s">
        <v>650</v>
      </c>
      <c r="D86" s="15" t="s">
        <v>651</v>
      </c>
      <c r="E86" s="28" t="s">
        <v>652</v>
      </c>
      <c r="F86" s="28"/>
      <c r="G86" s="28" t="s">
        <v>653</v>
      </c>
      <c r="H86" s="28" t="s">
        <v>54</v>
      </c>
      <c r="I86" s="22" t="s">
        <v>496</v>
      </c>
      <c r="J86" s="28" t="s">
        <v>654</v>
      </c>
      <c r="K86" s="17" t="s">
        <v>656</v>
      </c>
      <c r="L86" s="6" t="str">
        <f t="shared" si="7"/>
        <v>'100031','Larry','Colin','Hines','6 Weston Road','','Bayside','MA','09876','(781)998-1259','18-JUL-2012'</v>
      </c>
      <c r="M86" s="6" t="str">
        <f t="shared" si="8"/>
        <v>INSERT INTO CLIENT VALUES('100031','Larry','Colin','Hines','6 Weston Road','','Bayside','MA','09876','(781)998-1259','18-JUL-2012');</v>
      </c>
    </row>
    <row r="87" spans="1:26" x14ac:dyDescent="0.25">
      <c r="A87" s="17" t="s">
        <v>658</v>
      </c>
      <c r="B87" s="15" t="s">
        <v>659</v>
      </c>
      <c r="C87" s="11" t="s">
        <v>536</v>
      </c>
      <c r="D87" s="15" t="s">
        <v>660</v>
      </c>
      <c r="E87" s="28" t="s">
        <v>661</v>
      </c>
      <c r="F87" s="28"/>
      <c r="G87" s="28" t="s">
        <v>467</v>
      </c>
      <c r="H87" s="28" t="s">
        <v>54</v>
      </c>
      <c r="I87" s="22" t="s">
        <v>496</v>
      </c>
      <c r="J87" s="28"/>
      <c r="K87" s="17" t="s">
        <v>662</v>
      </c>
      <c r="L87" s="6" t="str">
        <f t="shared" si="7"/>
        <v>'100032','Miles','Charles','Davis','43 Kirkwood St','','wayland','MA','09876','','15-APR-2012'</v>
      </c>
      <c r="M87" s="6" t="str">
        <f t="shared" si="8"/>
        <v>INSERT INTO CLIENT VALUES('100032','Miles','Charles','Davis','43 Kirkwood St','','wayland','MA','09876','','15-APR-2012');</v>
      </c>
    </row>
    <row r="88" spans="1:26" x14ac:dyDescent="0.25">
      <c r="A88" s="17" t="s">
        <v>663</v>
      </c>
      <c r="B88" s="15" t="s">
        <v>664</v>
      </c>
      <c r="C88" s="11" t="s">
        <v>665</v>
      </c>
      <c r="D88" s="15" t="s">
        <v>666</v>
      </c>
      <c r="E88" s="28" t="s">
        <v>667</v>
      </c>
      <c r="F88" s="28"/>
      <c r="G88" s="28" t="s">
        <v>467</v>
      </c>
      <c r="H88" s="28" t="s">
        <v>54</v>
      </c>
      <c r="I88" s="22" t="s">
        <v>496</v>
      </c>
      <c r="J88" s="28" t="s">
        <v>668</v>
      </c>
      <c r="K88" s="17" t="s">
        <v>669</v>
      </c>
      <c r="L88" s="6" t="str">
        <f t="shared" si="7"/>
        <v>'100033','Heidi','Lauren','Hess','723 Sawyer Road','','wayland','MA','09876','(781) 935-6854','23-AUG-2016'</v>
      </c>
      <c r="M88" s="6" t="str">
        <f t="shared" si="8"/>
        <v>INSERT INTO CLIENT VALUES('100033','Heidi','Lauren','Hess','723 Sawyer Road','','wayland','MA','09876','(781) 935-6854','23-AUG-2016');</v>
      </c>
    </row>
    <row r="89" spans="1:26" x14ac:dyDescent="0.25">
      <c r="A89" s="17" t="s">
        <v>670</v>
      </c>
      <c r="B89" s="15" t="s">
        <v>671</v>
      </c>
      <c r="C89" s="11" t="s">
        <v>672</v>
      </c>
      <c r="D89" s="15" t="s">
        <v>673</v>
      </c>
      <c r="E89" s="28" t="s">
        <v>674</v>
      </c>
      <c r="F89" s="28"/>
      <c r="G89" s="28" t="s">
        <v>467</v>
      </c>
      <c r="H89" s="28" t="s">
        <v>54</v>
      </c>
      <c r="I89" s="22" t="s">
        <v>496</v>
      </c>
      <c r="J89" s="28" t="s">
        <v>675</v>
      </c>
      <c r="K89" s="17" t="s">
        <v>167</v>
      </c>
      <c r="L89" s="6" t="str">
        <f t="shared" si="7"/>
        <v>'100034','Jose','Louis','Martinez','3090 Lowell Ave','','wayland','MA','09876','(781)558-0987','08-APR-2018'</v>
      </c>
      <c r="M89" s="6" t="str">
        <f t="shared" si="8"/>
        <v>INSERT INTO CLIENT VALUES('100034','Jose','Louis','Martinez','3090 Lowell Ave','','wayland','MA','09876','(781)558-0987','08-APR-2018');</v>
      </c>
    </row>
    <row r="90" spans="1:26" x14ac:dyDescent="0.25">
      <c r="A90" s="17" t="s">
        <v>677</v>
      </c>
      <c r="B90" s="15" t="s">
        <v>678</v>
      </c>
      <c r="C90" s="11" t="s">
        <v>680</v>
      </c>
      <c r="D90" s="15" t="s">
        <v>681</v>
      </c>
      <c r="E90" s="28" t="s">
        <v>682</v>
      </c>
      <c r="F90" s="28"/>
      <c r="G90" s="28" t="s">
        <v>52</v>
      </c>
      <c r="H90" s="28" t="s">
        <v>384</v>
      </c>
      <c r="I90" s="22" t="s">
        <v>540</v>
      </c>
      <c r="J90" s="15" t="s">
        <v>683</v>
      </c>
      <c r="K90" s="17" t="s">
        <v>684</v>
      </c>
      <c r="L90" s="6" t="str">
        <f t="shared" si="7"/>
        <v>'100035','Douglass','Andrew','Parmann','3790 Lowell Ave','','Waltham','ma','02452','(781)558-0989','25-DEC-2013'</v>
      </c>
      <c r="M90" s="6" t="str">
        <f t="shared" si="8"/>
        <v>INSERT INTO CLIENT VALUES('100035','Douglass','Andrew','Parmann','3790 Lowell Ave','','Waltham','ma','02452','(781)558-0989','25-DEC-2013');</v>
      </c>
    </row>
    <row r="91" spans="1:26" x14ac:dyDescent="0.25">
      <c r="A91" s="30" t="s">
        <v>686</v>
      </c>
      <c r="B91" s="14" t="s">
        <v>688</v>
      </c>
      <c r="C91" s="14" t="s">
        <v>690</v>
      </c>
      <c r="D91" s="14" t="s">
        <v>691</v>
      </c>
      <c r="E91" s="14" t="s">
        <v>692</v>
      </c>
      <c r="F91" s="14" t="s">
        <v>693</v>
      </c>
      <c r="G91" s="31" t="s">
        <v>52</v>
      </c>
      <c r="H91" s="31" t="s">
        <v>54</v>
      </c>
      <c r="I91" s="32" t="s">
        <v>694</v>
      </c>
      <c r="J91" s="33" t="s">
        <v>695</v>
      </c>
      <c r="K91" s="34" t="s">
        <v>696</v>
      </c>
      <c r="L91" s="6" t="str">
        <f t="shared" si="7"/>
        <v>'100012','Sai','Helen','He','1678 Stearns Hill Rd','apt 1','Waltham','MA','02453','(781)558-0929','22-DEC-2014'</v>
      </c>
      <c r="M91" s="14" t="str">
        <f t="shared" si="8"/>
        <v>INSERT INTO CLIENT VALUES('100012','Sai','Helen','He','1678 Stearns Hill Rd','apt 1','Waltham','MA','02453','(781)558-0929','22-DEC-2014');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30" t="s">
        <v>697</v>
      </c>
      <c r="B92" s="14" t="s">
        <v>698</v>
      </c>
      <c r="C92" s="14" t="s">
        <v>699</v>
      </c>
      <c r="D92" s="14" t="s">
        <v>700</v>
      </c>
      <c r="E92" s="14" t="s">
        <v>701</v>
      </c>
      <c r="F92" s="14" t="s">
        <v>702</v>
      </c>
      <c r="G92" s="31" t="s">
        <v>52</v>
      </c>
      <c r="H92" s="31" t="s">
        <v>54</v>
      </c>
      <c r="I92" s="32" t="s">
        <v>703</v>
      </c>
      <c r="J92" s="31" t="s">
        <v>704</v>
      </c>
      <c r="K92" s="34" t="s">
        <v>705</v>
      </c>
      <c r="L92" s="6" t="str">
        <f t="shared" si="7"/>
        <v>'100018','Jay','Jacob','Wong','200 Forest St','room 1','Waltham','MA','02454','(781)558-0990','15-DEC-2015'</v>
      </c>
      <c r="M92" s="14" t="str">
        <f t="shared" si="8"/>
        <v>INSERT INTO CLIENT VALUES('100018','Jay','Jacob','Wong','200 Forest St','room 1','Waltham','MA','02454','(781)558-0990','15-DEC-2015');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30" t="s">
        <v>706</v>
      </c>
      <c r="B93" s="14" t="s">
        <v>707</v>
      </c>
      <c r="C93" s="14" t="s">
        <v>708</v>
      </c>
      <c r="D93" s="14" t="s">
        <v>709</v>
      </c>
      <c r="E93" s="14" t="s">
        <v>710</v>
      </c>
      <c r="F93" s="14" t="s">
        <v>711</v>
      </c>
      <c r="G93" s="31" t="s">
        <v>52</v>
      </c>
      <c r="H93" s="31" t="s">
        <v>54</v>
      </c>
      <c r="I93" s="32" t="s">
        <v>712</v>
      </c>
      <c r="J93" s="31" t="s">
        <v>713</v>
      </c>
      <c r="K93" s="34" t="s">
        <v>714</v>
      </c>
      <c r="L93" s="6" t="str">
        <f t="shared" si="7"/>
        <v>'100022','Magy','Min','Xu','175 Forest st','Collins Hall','Waltham','MA','02455','(781)558-0991','17-DEC-2016'</v>
      </c>
      <c r="M93" s="14" t="str">
        <f t="shared" si="8"/>
        <v>INSERT INTO CLIENT VALUES('100022','Magy','Min','Xu','175 Forest st','Collins Hall','Waltham','MA','02455','(781)558-0991','17-DEC-2016');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30" t="s">
        <v>715</v>
      </c>
      <c r="B94" s="14" t="s">
        <v>716</v>
      </c>
      <c r="C94" s="14" t="s">
        <v>717</v>
      </c>
      <c r="D94" s="14" t="s">
        <v>719</v>
      </c>
      <c r="E94" s="14" t="s">
        <v>720</v>
      </c>
      <c r="F94" s="14" t="s">
        <v>721</v>
      </c>
      <c r="G94" s="31" t="s">
        <v>52</v>
      </c>
      <c r="H94" s="31" t="s">
        <v>54</v>
      </c>
      <c r="I94" s="32" t="s">
        <v>723</v>
      </c>
      <c r="J94" s="31" t="s">
        <v>724</v>
      </c>
      <c r="K94" s="34" t="s">
        <v>725</v>
      </c>
      <c r="L94" s="6" t="str">
        <f t="shared" si="7"/>
        <v>'100025','Bao','mei','Qian','1772 Stearns Hill Rd','apt 2','Waltham','MA','02456','(781)558-0992','25-DEC-2007'</v>
      </c>
      <c r="M94" s="14" t="str">
        <f t="shared" si="8"/>
        <v>INSERT INTO CLIENT VALUES('100025','Bao','mei','Qian','1772 Stearns Hill Rd','apt 2','Waltham','MA','02456','(781)558-0992','25-DEC-2007');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8" spans="1:7" x14ac:dyDescent="0.25">
      <c r="A98" s="1" t="s">
        <v>164</v>
      </c>
    </row>
    <row r="99" spans="1:7" x14ac:dyDescent="0.25">
      <c r="A99" s="5" t="s">
        <v>727</v>
      </c>
      <c r="B99" s="5" t="s">
        <v>99</v>
      </c>
      <c r="C99" s="5" t="s">
        <v>171</v>
      </c>
      <c r="D99" s="7" t="s">
        <v>174</v>
      </c>
      <c r="E99" s="7" t="s">
        <v>178</v>
      </c>
      <c r="F99" s="11" t="s">
        <v>728</v>
      </c>
    </row>
    <row r="100" spans="1:7" ht="14.25" x14ac:dyDescent="0.2">
      <c r="A100" s="13"/>
      <c r="B100" s="13" t="s">
        <v>363</v>
      </c>
      <c r="C100" s="23" t="s">
        <v>729</v>
      </c>
      <c r="D100" s="13" t="s">
        <v>730</v>
      </c>
      <c r="E100" s="13" t="s">
        <v>731</v>
      </c>
      <c r="F100" s="13" t="s">
        <v>732</v>
      </c>
    </row>
    <row r="101" spans="1:7" x14ac:dyDescent="0.25">
      <c r="A101" s="30" t="s">
        <v>733</v>
      </c>
      <c r="B101" s="36" t="s">
        <v>377</v>
      </c>
      <c r="C101" s="11" t="s">
        <v>734</v>
      </c>
      <c r="D101" s="38">
        <v>250</v>
      </c>
      <c r="E101" s="36" t="s">
        <v>388</v>
      </c>
      <c r="F101" s="39" t="s">
        <v>737</v>
      </c>
      <c r="G101" s="6" t="str">
        <f t="shared" ref="G101:G145" si="9">CONCATENATE("INSERT INTO MEMBERSHIP_PURCHASE VALUES","(","'",A101,"'",",","'",B101,"'",",","'",C101,"'",",",D101,",","'",E101,"'",")",";")</f>
        <v>INSERT INTO MEMBERSHIP_PURCHASE VALUES('1111','100001','B',250,'15-MAY-2018');</v>
      </c>
    </row>
    <row r="102" spans="1:7" x14ac:dyDescent="0.25">
      <c r="A102" s="30" t="s">
        <v>742</v>
      </c>
      <c r="B102" s="36" t="s">
        <v>394</v>
      </c>
      <c r="C102" s="11" t="s">
        <v>734</v>
      </c>
      <c r="D102" s="38">
        <v>250</v>
      </c>
      <c r="E102" s="36" t="s">
        <v>402</v>
      </c>
      <c r="F102" s="39" t="s">
        <v>737</v>
      </c>
      <c r="G102" s="6" t="str">
        <f t="shared" si="9"/>
        <v>INSERT INTO MEMBERSHIP_PURCHASE VALUES('1112','100002','B',250,'20-MAY-2015');</v>
      </c>
    </row>
    <row r="103" spans="1:7" x14ac:dyDescent="0.25">
      <c r="A103" s="30" t="s">
        <v>746</v>
      </c>
      <c r="B103" s="36" t="s">
        <v>394</v>
      </c>
      <c r="C103" s="11" t="s">
        <v>749</v>
      </c>
      <c r="D103" s="38">
        <v>300</v>
      </c>
      <c r="E103" s="36" t="s">
        <v>752</v>
      </c>
      <c r="F103" s="39" t="s">
        <v>754</v>
      </c>
      <c r="G103" s="6" t="str">
        <f t="shared" si="9"/>
        <v>INSERT INTO MEMBERSHIP_PURCHASE VALUES('1113','100002','S',300,'20-MAY-2013');</v>
      </c>
    </row>
    <row r="104" spans="1:7" x14ac:dyDescent="0.25">
      <c r="A104" s="30" t="s">
        <v>756</v>
      </c>
      <c r="B104" s="36" t="s">
        <v>394</v>
      </c>
      <c r="C104" s="11" t="s">
        <v>757</v>
      </c>
      <c r="D104" s="38">
        <v>350</v>
      </c>
      <c r="E104" s="36" t="s">
        <v>759</v>
      </c>
      <c r="F104" s="39" t="s">
        <v>761</v>
      </c>
      <c r="G104" s="6" t="str">
        <f t="shared" si="9"/>
        <v>INSERT INTO MEMBERSHIP_PURCHASE VALUES('1114','100002','G',350,'20-MAY-2010');</v>
      </c>
    </row>
    <row r="105" spans="1:7" x14ac:dyDescent="0.25">
      <c r="A105" s="30" t="s">
        <v>762</v>
      </c>
      <c r="B105" s="36" t="s">
        <v>403</v>
      </c>
      <c r="C105" s="11" t="s">
        <v>734</v>
      </c>
      <c r="D105" s="38">
        <v>225</v>
      </c>
      <c r="E105" s="36" t="s">
        <v>415</v>
      </c>
      <c r="F105" s="39" t="s">
        <v>737</v>
      </c>
      <c r="G105" s="6" t="str">
        <f t="shared" si="9"/>
        <v>INSERT INTO MEMBERSHIP_PURCHASE VALUES('1115','100003','B',225,'10-OCT-2015');</v>
      </c>
    </row>
    <row r="106" spans="1:7" x14ac:dyDescent="0.25">
      <c r="A106" s="30" t="s">
        <v>768</v>
      </c>
      <c r="B106" s="36" t="s">
        <v>417</v>
      </c>
      <c r="C106" s="11" t="s">
        <v>749</v>
      </c>
      <c r="D106" s="38">
        <v>300</v>
      </c>
      <c r="E106" s="36" t="s">
        <v>428</v>
      </c>
      <c r="F106" s="39" t="s">
        <v>754</v>
      </c>
      <c r="G106" s="6" t="str">
        <f t="shared" si="9"/>
        <v>INSERT INTO MEMBERSHIP_PURCHASE VALUES('1116','100004','S',300,'15-DEC-2016');</v>
      </c>
    </row>
    <row r="107" spans="1:7" x14ac:dyDescent="0.25">
      <c r="A107" s="30" t="s">
        <v>772</v>
      </c>
      <c r="B107" s="36" t="s">
        <v>417</v>
      </c>
      <c r="C107" s="11" t="s">
        <v>757</v>
      </c>
      <c r="D107" s="38">
        <v>350</v>
      </c>
      <c r="E107" s="36" t="s">
        <v>775</v>
      </c>
      <c r="F107" s="39" t="s">
        <v>761</v>
      </c>
      <c r="G107" s="6" t="str">
        <f t="shared" si="9"/>
        <v>INSERT INTO MEMBERSHIP_PURCHASE VALUES('1117','100004','G',350,'15-DEC-2007');</v>
      </c>
    </row>
    <row r="108" spans="1:7" x14ac:dyDescent="0.25">
      <c r="A108" s="30" t="s">
        <v>777</v>
      </c>
      <c r="B108" s="36" t="s">
        <v>430</v>
      </c>
      <c r="C108" s="11" t="s">
        <v>757</v>
      </c>
      <c r="D108" s="38">
        <v>325</v>
      </c>
      <c r="E108" s="36" t="s">
        <v>438</v>
      </c>
      <c r="F108" s="39" t="s">
        <v>761</v>
      </c>
      <c r="G108" s="6" t="str">
        <f t="shared" si="9"/>
        <v>INSERT INTO MEMBERSHIP_PURCHASE VALUES('1118','100005','G',325,'06-MAR-2012');</v>
      </c>
    </row>
    <row r="109" spans="1:7" x14ac:dyDescent="0.25">
      <c r="A109" s="30" t="s">
        <v>780</v>
      </c>
      <c r="B109" s="36" t="s">
        <v>440</v>
      </c>
      <c r="C109" s="11" t="s">
        <v>734</v>
      </c>
      <c r="D109" s="38">
        <v>250</v>
      </c>
      <c r="E109" s="36" t="s">
        <v>449</v>
      </c>
      <c r="F109" s="39" t="s">
        <v>737</v>
      </c>
      <c r="G109" s="6" t="str">
        <f t="shared" si="9"/>
        <v>INSERT INTO MEMBERSHIP_PURCHASE VALUES('1119','100006','B',250,'19-MAY-2010');</v>
      </c>
    </row>
    <row r="110" spans="1:7" x14ac:dyDescent="0.25">
      <c r="A110" s="30" t="s">
        <v>782</v>
      </c>
      <c r="B110" s="36" t="s">
        <v>440</v>
      </c>
      <c r="C110" s="11" t="s">
        <v>757</v>
      </c>
      <c r="D110" s="38">
        <v>350</v>
      </c>
      <c r="E110" s="36" t="s">
        <v>783</v>
      </c>
      <c r="F110" s="39" t="s">
        <v>761</v>
      </c>
      <c r="G110" s="6" t="str">
        <f t="shared" si="9"/>
        <v>INSERT INTO MEMBERSHIP_PURCHASE VALUES('1120','100006','G',350,'19-MAY-2018');</v>
      </c>
    </row>
    <row r="111" spans="1:7" x14ac:dyDescent="0.25">
      <c r="A111" s="30" t="s">
        <v>784</v>
      </c>
      <c r="B111" s="36" t="s">
        <v>440</v>
      </c>
      <c r="C111" s="11" t="s">
        <v>749</v>
      </c>
      <c r="D111" s="38">
        <v>300</v>
      </c>
      <c r="E111" s="36" t="s">
        <v>785</v>
      </c>
      <c r="F111" s="39" t="s">
        <v>754</v>
      </c>
      <c r="G111" s="6" t="str">
        <f t="shared" si="9"/>
        <v>INSERT INTO MEMBERSHIP_PURCHASE VALUES('1121','100006','S',300,'19-MAY-2012');</v>
      </c>
    </row>
    <row r="112" spans="1:7" x14ac:dyDescent="0.25">
      <c r="A112" s="30" t="s">
        <v>786</v>
      </c>
      <c r="B112" s="36" t="s">
        <v>450</v>
      </c>
      <c r="C112" s="11" t="s">
        <v>757</v>
      </c>
      <c r="D112" s="38">
        <v>350</v>
      </c>
      <c r="E112" s="36" t="s">
        <v>461</v>
      </c>
      <c r="F112" s="39" t="s">
        <v>761</v>
      </c>
      <c r="G112" s="6" t="str">
        <f t="shared" si="9"/>
        <v>INSERT INTO MEMBERSHIP_PURCHASE VALUES('1122','100007','G',350,'04-MAR-2010');</v>
      </c>
    </row>
    <row r="113" spans="1:7" x14ac:dyDescent="0.25">
      <c r="A113" s="30" t="s">
        <v>789</v>
      </c>
      <c r="B113" s="36" t="s">
        <v>463</v>
      </c>
      <c r="C113" s="11" t="s">
        <v>734</v>
      </c>
      <c r="D113" s="38">
        <v>200</v>
      </c>
      <c r="E113" s="36" t="s">
        <v>468</v>
      </c>
      <c r="F113" s="39" t="s">
        <v>737</v>
      </c>
      <c r="G113" s="6" t="str">
        <f t="shared" si="9"/>
        <v>INSERT INTO MEMBERSHIP_PURCHASE VALUES('1123','100008','B',200,'15-MAY-2013');</v>
      </c>
    </row>
    <row r="114" spans="1:7" x14ac:dyDescent="0.25">
      <c r="A114" s="30" t="s">
        <v>792</v>
      </c>
      <c r="B114" s="36" t="s">
        <v>470</v>
      </c>
      <c r="C114" s="11" t="s">
        <v>749</v>
      </c>
      <c r="D114" s="38">
        <v>300</v>
      </c>
      <c r="E114" s="36" t="s">
        <v>476</v>
      </c>
      <c r="F114" s="39" t="s">
        <v>754</v>
      </c>
      <c r="G114" s="6" t="str">
        <f t="shared" si="9"/>
        <v>INSERT INTO MEMBERSHIP_PURCHASE VALUES('1124','100009','S',300,'16-JUN-2018');</v>
      </c>
    </row>
    <row r="115" spans="1:7" x14ac:dyDescent="0.25">
      <c r="A115" s="30" t="s">
        <v>795</v>
      </c>
      <c r="B115" s="36" t="s">
        <v>478</v>
      </c>
      <c r="C115" s="11" t="s">
        <v>749</v>
      </c>
      <c r="D115" s="38">
        <v>300</v>
      </c>
      <c r="E115" s="36" t="s">
        <v>483</v>
      </c>
      <c r="F115" s="39" t="s">
        <v>754</v>
      </c>
      <c r="G115" s="6" t="str">
        <f t="shared" si="9"/>
        <v>INSERT INTO MEMBERSHIP_PURCHASE VALUES('1125','100010','S',300,'21-NOV-2012');</v>
      </c>
    </row>
    <row r="116" spans="1:7" x14ac:dyDescent="0.25">
      <c r="A116" s="30" t="s">
        <v>796</v>
      </c>
      <c r="B116" s="36" t="s">
        <v>485</v>
      </c>
      <c r="C116" s="11" t="s">
        <v>757</v>
      </c>
      <c r="D116" s="38">
        <v>350</v>
      </c>
      <c r="E116" s="36" t="s">
        <v>498</v>
      </c>
      <c r="F116" s="39" t="s">
        <v>761</v>
      </c>
      <c r="G116" s="6" t="str">
        <f t="shared" si="9"/>
        <v>INSERT INTO MEMBERSHIP_PURCHASE VALUES('1126','100011','G',350,'09-OCT-2007');</v>
      </c>
    </row>
    <row r="117" spans="1:7" x14ac:dyDescent="0.25">
      <c r="A117" s="30" t="s">
        <v>797</v>
      </c>
      <c r="B117" s="36" t="s">
        <v>485</v>
      </c>
      <c r="C117" s="11" t="s">
        <v>749</v>
      </c>
      <c r="D117" s="38">
        <v>300</v>
      </c>
      <c r="E117" s="36" t="s">
        <v>800</v>
      </c>
      <c r="F117" s="39" t="s">
        <v>754</v>
      </c>
      <c r="G117" s="6" t="str">
        <f t="shared" si="9"/>
        <v>INSERT INTO MEMBERSHIP_PURCHASE VALUES('1127','100011','S',300,'01-OCT-2008');</v>
      </c>
    </row>
    <row r="118" spans="1:7" x14ac:dyDescent="0.25">
      <c r="A118" s="30" t="s">
        <v>801</v>
      </c>
      <c r="B118" s="36" t="s">
        <v>500</v>
      </c>
      <c r="C118" s="11" t="s">
        <v>749</v>
      </c>
      <c r="D118" s="38">
        <v>300</v>
      </c>
      <c r="E118" s="36" t="s">
        <v>514</v>
      </c>
      <c r="F118" s="39" t="s">
        <v>754</v>
      </c>
      <c r="G118" s="6" t="str">
        <f t="shared" si="9"/>
        <v>INSERT INTO MEMBERSHIP_PURCHASE VALUES('1128','100013','S',300,'08-AUG-2012');</v>
      </c>
    </row>
    <row r="119" spans="1:7" x14ac:dyDescent="0.25">
      <c r="A119" s="30" t="s">
        <v>804</v>
      </c>
      <c r="B119" s="36" t="s">
        <v>518</v>
      </c>
      <c r="C119" s="11" t="s">
        <v>757</v>
      </c>
      <c r="D119" s="38">
        <v>350</v>
      </c>
      <c r="E119" s="36" t="s">
        <v>528</v>
      </c>
      <c r="F119" s="39" t="s">
        <v>761</v>
      </c>
      <c r="G119" s="6" t="str">
        <f t="shared" si="9"/>
        <v>INSERT INTO MEMBERSHIP_PURCHASE VALUES('1129','100014','G',350,'06-OCT-2012');</v>
      </c>
    </row>
    <row r="120" spans="1:7" x14ac:dyDescent="0.25">
      <c r="A120" s="30" t="s">
        <v>807</v>
      </c>
      <c r="B120" s="36" t="s">
        <v>529</v>
      </c>
      <c r="C120" s="11" t="s">
        <v>749</v>
      </c>
      <c r="D120" s="38">
        <v>300</v>
      </c>
      <c r="E120" s="36" t="s">
        <v>476</v>
      </c>
      <c r="F120" s="39" t="s">
        <v>754</v>
      </c>
      <c r="G120" s="6" t="str">
        <f t="shared" si="9"/>
        <v>INSERT INTO MEMBERSHIP_PURCHASE VALUES('1130','100015','S',300,'16-JUN-2018');</v>
      </c>
    </row>
    <row r="121" spans="1:7" x14ac:dyDescent="0.25">
      <c r="A121" s="30" t="s">
        <v>810</v>
      </c>
      <c r="B121" s="36" t="s">
        <v>529</v>
      </c>
      <c r="C121" s="11" t="s">
        <v>749</v>
      </c>
      <c r="D121" s="38">
        <v>300</v>
      </c>
      <c r="E121" s="36" t="s">
        <v>811</v>
      </c>
      <c r="F121" s="39" t="s">
        <v>754</v>
      </c>
      <c r="G121" s="6" t="str">
        <f t="shared" si="9"/>
        <v>INSERT INTO MEMBERSHIP_PURCHASE VALUES('1131','100015','S',300,'17-JUN-2012');</v>
      </c>
    </row>
    <row r="122" spans="1:7" x14ac:dyDescent="0.25">
      <c r="A122" s="30" t="s">
        <v>814</v>
      </c>
      <c r="B122" s="36" t="s">
        <v>529</v>
      </c>
      <c r="C122" s="11" t="s">
        <v>749</v>
      </c>
      <c r="D122" s="38">
        <v>300</v>
      </c>
      <c r="E122" s="36" t="s">
        <v>815</v>
      </c>
      <c r="F122" s="39" t="s">
        <v>754</v>
      </c>
      <c r="G122" s="6" t="str">
        <f t="shared" si="9"/>
        <v>INSERT INTO MEMBERSHIP_PURCHASE VALUES('1132','100015','S',300,'18-JUN-2013');</v>
      </c>
    </row>
    <row r="123" spans="1:7" x14ac:dyDescent="0.25">
      <c r="A123" s="30" t="s">
        <v>818</v>
      </c>
      <c r="B123" s="36" t="s">
        <v>535</v>
      </c>
      <c r="C123" s="11" t="s">
        <v>749</v>
      </c>
      <c r="D123" s="38">
        <v>300</v>
      </c>
      <c r="E123" s="36" t="s">
        <v>542</v>
      </c>
      <c r="F123" s="39" t="s">
        <v>754</v>
      </c>
      <c r="G123" s="6" t="str">
        <f t="shared" si="9"/>
        <v>INSERT INTO MEMBERSHIP_PURCHASE VALUES('1133','100016','S',300,'12-MAY-2013');</v>
      </c>
    </row>
    <row r="124" spans="1:7" x14ac:dyDescent="0.25">
      <c r="A124" s="30" t="s">
        <v>819</v>
      </c>
      <c r="B124" s="36" t="s">
        <v>543</v>
      </c>
      <c r="C124" s="11" t="s">
        <v>749</v>
      </c>
      <c r="D124" s="38">
        <v>300</v>
      </c>
      <c r="E124" s="36" t="s">
        <v>822</v>
      </c>
      <c r="F124" s="39" t="s">
        <v>754</v>
      </c>
      <c r="G124" s="6" t="str">
        <f t="shared" si="9"/>
        <v>INSERT INTO MEMBERSHIP_PURCHASE VALUES('1134','100017','S',300,'12-MAY-2004');</v>
      </c>
    </row>
    <row r="125" spans="1:7" x14ac:dyDescent="0.25">
      <c r="A125" s="30" t="s">
        <v>824</v>
      </c>
      <c r="B125" s="36" t="s">
        <v>543</v>
      </c>
      <c r="C125" s="11" t="s">
        <v>749</v>
      </c>
      <c r="D125" s="38">
        <v>300</v>
      </c>
      <c r="E125" s="36" t="s">
        <v>825</v>
      </c>
      <c r="F125" s="39" t="s">
        <v>754</v>
      </c>
      <c r="G125" s="6" t="str">
        <f t="shared" si="9"/>
        <v>INSERT INTO MEMBERSHIP_PURCHASE VALUES('1135','100017','S',300,'12-MAY-2015');</v>
      </c>
    </row>
    <row r="126" spans="1:7" x14ac:dyDescent="0.25">
      <c r="A126" s="30" t="s">
        <v>828</v>
      </c>
      <c r="B126" s="36" t="s">
        <v>549</v>
      </c>
      <c r="C126" s="11" t="s">
        <v>757</v>
      </c>
      <c r="D126" s="38">
        <v>350</v>
      </c>
      <c r="E126" s="36" t="s">
        <v>560</v>
      </c>
      <c r="F126" s="39" t="s">
        <v>761</v>
      </c>
      <c r="G126" s="6" t="str">
        <f t="shared" si="9"/>
        <v>INSERT INTO MEMBERSHIP_PURCHASE VALUES('1136','100042','G',350,'06-MAY-2012');</v>
      </c>
    </row>
    <row r="127" spans="1:7" x14ac:dyDescent="0.25">
      <c r="A127" s="30" t="s">
        <v>829</v>
      </c>
      <c r="B127" s="36" t="s">
        <v>564</v>
      </c>
      <c r="C127" s="11" t="s">
        <v>757</v>
      </c>
      <c r="D127" s="38">
        <v>355</v>
      </c>
      <c r="E127" s="36" t="s">
        <v>570</v>
      </c>
      <c r="F127" s="39" t="s">
        <v>831</v>
      </c>
      <c r="G127" s="6" t="str">
        <f t="shared" si="9"/>
        <v>INSERT INTO MEMBERSHIP_PURCHASE VALUES('1137','100019','G',355,'05-OCT-2012');</v>
      </c>
    </row>
    <row r="128" spans="1:7" x14ac:dyDescent="0.25">
      <c r="A128" s="30" t="s">
        <v>834</v>
      </c>
      <c r="B128" s="36" t="s">
        <v>571</v>
      </c>
      <c r="C128" s="11" t="s">
        <v>757</v>
      </c>
      <c r="D128" s="38">
        <v>350</v>
      </c>
      <c r="E128" s="36" t="s">
        <v>580</v>
      </c>
      <c r="F128" s="39" t="s">
        <v>761</v>
      </c>
      <c r="G128" s="6" t="str">
        <f t="shared" si="9"/>
        <v>INSERT INTO MEMBERSHIP_PURCHASE VALUES('1138','100020','G',350,'21-SEP-2018');</v>
      </c>
    </row>
    <row r="129" spans="1:7" x14ac:dyDescent="0.25">
      <c r="A129" s="30" t="s">
        <v>835</v>
      </c>
      <c r="B129" s="36" t="s">
        <v>581</v>
      </c>
      <c r="C129" s="11" t="s">
        <v>734</v>
      </c>
      <c r="D129" s="38">
        <v>250</v>
      </c>
      <c r="E129" s="36" t="s">
        <v>588</v>
      </c>
      <c r="F129" s="39" t="s">
        <v>737</v>
      </c>
      <c r="G129" s="6" t="str">
        <f t="shared" si="9"/>
        <v>INSERT INTO MEMBERSHIP_PURCHASE VALUES('1139','100021','B',250,'30-AUG-2007');</v>
      </c>
    </row>
    <row r="130" spans="1:7" x14ac:dyDescent="0.25">
      <c r="A130" s="30" t="s">
        <v>839</v>
      </c>
      <c r="B130" s="36" t="s">
        <v>581</v>
      </c>
      <c r="C130" s="11" t="s">
        <v>757</v>
      </c>
      <c r="D130" s="38">
        <v>350</v>
      </c>
      <c r="E130" s="36" t="s">
        <v>841</v>
      </c>
      <c r="F130" s="39" t="s">
        <v>761</v>
      </c>
      <c r="G130" s="6" t="str">
        <f t="shared" si="9"/>
        <v>INSERT INTO MEMBERSHIP_PURCHASE VALUES('1140','100021','G',350,'30-AUG-2008');</v>
      </c>
    </row>
    <row r="131" spans="1:7" x14ac:dyDescent="0.25">
      <c r="A131" s="30" t="s">
        <v>842</v>
      </c>
      <c r="B131" s="36" t="s">
        <v>589</v>
      </c>
      <c r="C131" s="11" t="s">
        <v>734</v>
      </c>
      <c r="D131" s="38">
        <v>225</v>
      </c>
      <c r="E131" s="36" t="s">
        <v>560</v>
      </c>
      <c r="F131" s="39" t="s">
        <v>737</v>
      </c>
      <c r="G131" s="6" t="str">
        <f t="shared" si="9"/>
        <v>INSERT INTO MEMBERSHIP_PURCHASE VALUES('1141','100023','B',225,'06-MAY-2012');</v>
      </c>
    </row>
    <row r="132" spans="1:7" x14ac:dyDescent="0.25">
      <c r="A132" s="30" t="s">
        <v>845</v>
      </c>
      <c r="B132" s="36" t="s">
        <v>596</v>
      </c>
      <c r="C132" s="11" t="s">
        <v>757</v>
      </c>
      <c r="D132" s="38">
        <v>350</v>
      </c>
      <c r="E132" s="36" t="s">
        <v>602</v>
      </c>
      <c r="F132" s="39" t="s">
        <v>761</v>
      </c>
      <c r="G132" s="6" t="str">
        <f t="shared" si="9"/>
        <v>INSERT INTO MEMBERSHIP_PURCHASE VALUES('1142','100024','G',350,'14-APR-2012');</v>
      </c>
    </row>
    <row r="133" spans="1:7" x14ac:dyDescent="0.25">
      <c r="A133" s="30" t="s">
        <v>846</v>
      </c>
      <c r="B133" s="36" t="s">
        <v>604</v>
      </c>
      <c r="C133" s="11" t="s">
        <v>734</v>
      </c>
      <c r="D133" s="38">
        <v>250</v>
      </c>
      <c r="E133" s="36" t="s">
        <v>609</v>
      </c>
      <c r="F133" s="39" t="s">
        <v>737</v>
      </c>
      <c r="G133" s="6" t="str">
        <f t="shared" si="9"/>
        <v>INSERT INTO MEMBERSHIP_PURCHASE VALUES('1143','100043','B',250,'15-MAR-2012');</v>
      </c>
    </row>
    <row r="134" spans="1:7" x14ac:dyDescent="0.25">
      <c r="A134" s="30" t="s">
        <v>849</v>
      </c>
      <c r="B134" s="36" t="s">
        <v>610</v>
      </c>
      <c r="C134" s="11" t="s">
        <v>734</v>
      </c>
      <c r="D134" s="38">
        <v>250</v>
      </c>
      <c r="E134" s="36" t="s">
        <v>616</v>
      </c>
      <c r="F134" s="39" t="s">
        <v>737</v>
      </c>
      <c r="G134" s="6" t="str">
        <f t="shared" si="9"/>
        <v>INSERT INTO MEMBERSHIP_PURCHASE VALUES('1144','100026','B',250,'16-JUN-2012');</v>
      </c>
    </row>
    <row r="135" spans="1:7" x14ac:dyDescent="0.25">
      <c r="A135" s="30" t="s">
        <v>851</v>
      </c>
      <c r="B135" s="36" t="s">
        <v>610</v>
      </c>
      <c r="C135" s="11" t="s">
        <v>734</v>
      </c>
      <c r="D135" s="38">
        <v>225</v>
      </c>
      <c r="E135" s="36" t="s">
        <v>852</v>
      </c>
      <c r="F135" s="39" t="s">
        <v>737</v>
      </c>
      <c r="G135" s="6" t="str">
        <f t="shared" si="9"/>
        <v>INSERT INTO MEMBERSHIP_PURCHASE VALUES('1145','100026','B',225,'25-AUG-2013');</v>
      </c>
    </row>
    <row r="136" spans="1:7" x14ac:dyDescent="0.25">
      <c r="A136" s="30" t="s">
        <v>855</v>
      </c>
      <c r="B136" s="36" t="s">
        <v>610</v>
      </c>
      <c r="C136" s="11" t="s">
        <v>757</v>
      </c>
      <c r="D136" s="38">
        <v>350</v>
      </c>
      <c r="E136" s="36" t="s">
        <v>856</v>
      </c>
      <c r="F136" s="39" t="s">
        <v>761</v>
      </c>
      <c r="G136" s="6" t="str">
        <f t="shared" si="9"/>
        <v>INSERT INTO MEMBERSHIP_PURCHASE VALUES('1146','100026','G',350,'24-SEP-2004');</v>
      </c>
    </row>
    <row r="137" spans="1:7" x14ac:dyDescent="0.25">
      <c r="A137" s="30" t="s">
        <v>858</v>
      </c>
      <c r="B137" s="36" t="s">
        <v>618</v>
      </c>
      <c r="C137" s="11" t="s">
        <v>734</v>
      </c>
      <c r="D137" s="38">
        <v>225</v>
      </c>
      <c r="E137" s="36" t="s">
        <v>625</v>
      </c>
      <c r="F137" s="39" t="s">
        <v>737</v>
      </c>
      <c r="G137" s="6" t="str">
        <f t="shared" si="9"/>
        <v>INSERT INTO MEMBERSHIP_PURCHASE VALUES('1147','100027','B',225,'22-MAY-2012');</v>
      </c>
    </row>
    <row r="138" spans="1:7" x14ac:dyDescent="0.25">
      <c r="A138" s="30" t="s">
        <v>861</v>
      </c>
      <c r="B138" s="36" t="s">
        <v>628</v>
      </c>
      <c r="C138" s="11" t="s">
        <v>749</v>
      </c>
      <c r="D138" s="38">
        <v>300</v>
      </c>
      <c r="E138" s="36" t="s">
        <v>862</v>
      </c>
      <c r="F138" s="39" t="s">
        <v>754</v>
      </c>
      <c r="G138" s="6" t="str">
        <f t="shared" si="9"/>
        <v>INSERT INTO MEMBERSHIP_PURCHASE VALUES('1148','100028','S',300,'22-MAY-2013');</v>
      </c>
    </row>
    <row r="139" spans="1:7" x14ac:dyDescent="0.25">
      <c r="A139" s="30" t="s">
        <v>864</v>
      </c>
      <c r="B139" s="36" t="s">
        <v>633</v>
      </c>
      <c r="C139" s="11" t="s">
        <v>734</v>
      </c>
      <c r="D139" s="38">
        <v>350</v>
      </c>
      <c r="E139" s="36" t="s">
        <v>638</v>
      </c>
      <c r="F139" s="39" t="s">
        <v>867</v>
      </c>
      <c r="G139" s="6" t="str">
        <f t="shared" si="9"/>
        <v>INSERT INTO MEMBERSHIP_PURCHASE VALUES('1149','100029','B',350,'02-FEB-2012');</v>
      </c>
    </row>
    <row r="140" spans="1:7" x14ac:dyDescent="0.25">
      <c r="A140" s="30" t="s">
        <v>868</v>
      </c>
      <c r="B140" s="36" t="s">
        <v>639</v>
      </c>
      <c r="C140" s="11" t="s">
        <v>734</v>
      </c>
      <c r="D140" s="38">
        <v>250</v>
      </c>
      <c r="E140" s="36" t="s">
        <v>647</v>
      </c>
      <c r="F140" s="39" t="s">
        <v>737</v>
      </c>
      <c r="G140" s="6" t="str">
        <f t="shared" si="9"/>
        <v>INSERT INTO MEMBERSHIP_PURCHASE VALUES('1150','100030','B',250,'17-MAR-2013');</v>
      </c>
    </row>
    <row r="141" spans="1:7" x14ac:dyDescent="0.25">
      <c r="A141" s="30" t="s">
        <v>871</v>
      </c>
      <c r="B141" s="36" t="s">
        <v>648</v>
      </c>
      <c r="C141" s="11" t="s">
        <v>749</v>
      </c>
      <c r="D141" s="38">
        <v>275</v>
      </c>
      <c r="E141" s="36" t="s">
        <v>656</v>
      </c>
      <c r="F141" s="39" t="s">
        <v>754</v>
      </c>
      <c r="G141" s="6" t="str">
        <f t="shared" si="9"/>
        <v>INSERT INTO MEMBERSHIP_PURCHASE VALUES('1151','100031','S',275,'18-JUL-2012');</v>
      </c>
    </row>
    <row r="142" spans="1:7" x14ac:dyDescent="0.25">
      <c r="A142" s="30" t="s">
        <v>875</v>
      </c>
      <c r="B142" s="36" t="s">
        <v>658</v>
      </c>
      <c r="C142" s="11" t="s">
        <v>749</v>
      </c>
      <c r="D142" s="38">
        <v>275</v>
      </c>
      <c r="E142" s="36" t="s">
        <v>662</v>
      </c>
      <c r="F142" s="39" t="s">
        <v>754</v>
      </c>
      <c r="G142" s="6" t="str">
        <f t="shared" si="9"/>
        <v>INSERT INTO MEMBERSHIP_PURCHASE VALUES('1152','100032','S',275,'15-APR-2012');</v>
      </c>
    </row>
    <row r="143" spans="1:7" x14ac:dyDescent="0.25">
      <c r="A143" s="30" t="s">
        <v>876</v>
      </c>
      <c r="B143" s="36" t="s">
        <v>663</v>
      </c>
      <c r="C143" s="11" t="s">
        <v>757</v>
      </c>
      <c r="D143" s="38">
        <v>350</v>
      </c>
      <c r="E143" s="36" t="s">
        <v>669</v>
      </c>
      <c r="F143" s="39" t="s">
        <v>761</v>
      </c>
      <c r="G143" s="6" t="str">
        <f t="shared" si="9"/>
        <v>INSERT INTO MEMBERSHIP_PURCHASE VALUES('1153','100033','G',350,'23-AUG-2016');</v>
      </c>
    </row>
    <row r="144" spans="1:7" x14ac:dyDescent="0.25">
      <c r="A144" s="30" t="s">
        <v>880</v>
      </c>
      <c r="B144" s="36" t="s">
        <v>670</v>
      </c>
      <c r="C144" s="11" t="s">
        <v>734</v>
      </c>
      <c r="D144" s="38">
        <v>250</v>
      </c>
      <c r="E144" s="36" t="s">
        <v>167</v>
      </c>
      <c r="F144" s="39" t="s">
        <v>737</v>
      </c>
      <c r="G144" s="6" t="str">
        <f t="shared" si="9"/>
        <v>INSERT INTO MEMBERSHIP_PURCHASE VALUES('1154','100034','B',250,'08-APR-2018');</v>
      </c>
    </row>
    <row r="145" spans="1:7" x14ac:dyDescent="0.25">
      <c r="A145" s="30" t="s">
        <v>882</v>
      </c>
      <c r="B145" s="36" t="s">
        <v>677</v>
      </c>
      <c r="C145" s="11" t="s">
        <v>749</v>
      </c>
      <c r="D145" s="38">
        <v>280</v>
      </c>
      <c r="E145" s="36" t="s">
        <v>684</v>
      </c>
      <c r="F145" s="39" t="s">
        <v>754</v>
      </c>
      <c r="G145" s="6" t="str">
        <f t="shared" si="9"/>
        <v>INSERT INTO MEMBERSHIP_PURCHASE VALUES('1155','100035','S',280,'25-DEC-2013');</v>
      </c>
    </row>
    <row r="151" spans="1:7" x14ac:dyDescent="0.25">
      <c r="A151" s="1" t="s">
        <v>181</v>
      </c>
    </row>
    <row r="152" spans="1:7" x14ac:dyDescent="0.25">
      <c r="A152" s="5" t="s">
        <v>183</v>
      </c>
      <c r="B152" s="7" t="s">
        <v>11</v>
      </c>
      <c r="C152" s="7" t="s">
        <v>16</v>
      </c>
      <c r="D152" s="7" t="s">
        <v>18</v>
      </c>
    </row>
    <row r="153" spans="1:7" ht="14.25" x14ac:dyDescent="0.2">
      <c r="A153" s="23" t="s">
        <v>366</v>
      </c>
      <c r="B153" s="13" t="s">
        <v>887</v>
      </c>
      <c r="C153" s="23" t="s">
        <v>366</v>
      </c>
      <c r="D153" s="13" t="s">
        <v>888</v>
      </c>
    </row>
    <row r="154" spans="1:7" x14ac:dyDescent="0.25">
      <c r="A154" s="11" t="s">
        <v>891</v>
      </c>
      <c r="B154" s="34" t="s">
        <v>892</v>
      </c>
      <c r="C154" s="11" t="s">
        <v>893</v>
      </c>
      <c r="D154" s="17" t="s">
        <v>894</v>
      </c>
      <c r="E154" s="6" t="str">
        <f t="shared" ref="E154:E172" si="10">CONCATENATE("INSERT INTO AUTHOR VALUES","(","'",A154,"'",",","'",B154,"'",",","'",C154,"'",",","'",D154,"'",")",";")</f>
        <v>INSERT INTO AUTHOR VALUES('BROWN_E_1','Eason','Lynn','Brown');</v>
      </c>
    </row>
    <row r="155" spans="1:7" x14ac:dyDescent="0.25">
      <c r="A155" s="11" t="s">
        <v>899</v>
      </c>
      <c r="B155" s="22" t="s">
        <v>900</v>
      </c>
      <c r="C155" s="11" t="s">
        <v>901</v>
      </c>
      <c r="D155" s="17" t="s">
        <v>902</v>
      </c>
      <c r="E155" s="6" t="str">
        <f t="shared" si="10"/>
        <v>INSERT INTO AUTHOR VALUES('CARTE_T_2','Traci','Audrey','Carte');</v>
      </c>
    </row>
    <row r="156" spans="1:7" x14ac:dyDescent="0.25">
      <c r="A156" s="11" t="s">
        <v>903</v>
      </c>
      <c r="B156" s="22" t="s">
        <v>904</v>
      </c>
      <c r="C156" s="11" t="s">
        <v>905</v>
      </c>
      <c r="D156" s="22" t="s">
        <v>906</v>
      </c>
      <c r="E156" s="6" t="str">
        <f t="shared" si="10"/>
        <v>INSERT INTO AUTHOR VALUES('DENNIS_A_3','Alan','Tyler','Dennis');</v>
      </c>
    </row>
    <row r="157" spans="1:7" x14ac:dyDescent="0.25">
      <c r="A157" s="11" t="s">
        <v>909</v>
      </c>
      <c r="B157" s="34" t="s">
        <v>127</v>
      </c>
      <c r="C157" s="11" t="s">
        <v>619</v>
      </c>
      <c r="D157" s="22" t="s">
        <v>910</v>
      </c>
      <c r="E157" s="6" t="str">
        <f t="shared" si="10"/>
        <v>INSERT INTO AUTHOR VALUES('DOUGLAS_D_4','David','George','Douglas');</v>
      </c>
    </row>
    <row r="158" spans="1:7" x14ac:dyDescent="0.25">
      <c r="A158" s="11" t="s">
        <v>911</v>
      </c>
      <c r="B158" s="34" t="s">
        <v>912</v>
      </c>
      <c r="C158" s="11"/>
      <c r="D158" s="22" t="s">
        <v>914</v>
      </c>
      <c r="E158" s="6" t="str">
        <f t="shared" si="10"/>
        <v>INSERT INTO AUTHOR VALUES('GARFIELD_M_5','Maggie','','Garfield');</v>
      </c>
    </row>
    <row r="159" spans="1:7" x14ac:dyDescent="0.25">
      <c r="A159" s="11" t="s">
        <v>917</v>
      </c>
      <c r="B159" s="34" t="s">
        <v>698</v>
      </c>
      <c r="C159" s="11" t="s">
        <v>918</v>
      </c>
      <c r="D159" s="17" t="s">
        <v>919</v>
      </c>
      <c r="E159" s="6" t="str">
        <f t="shared" si="10"/>
        <v>INSERT INTO AUTHOR VALUES('HOFFER_J_6','Jay','Christina','Hoffer');</v>
      </c>
    </row>
    <row r="160" spans="1:7" x14ac:dyDescent="0.25">
      <c r="A160" s="11" t="s">
        <v>920</v>
      </c>
      <c r="B160" s="22" t="s">
        <v>921</v>
      </c>
      <c r="C160" s="11" t="s">
        <v>922</v>
      </c>
      <c r="D160" s="22" t="s">
        <v>923</v>
      </c>
      <c r="E160" s="6" t="str">
        <f t="shared" si="10"/>
        <v>INSERT INTO AUTHOR VALUES('HUNTER_K_7','Kelly','Lynne','Hunter');</v>
      </c>
    </row>
    <row r="161" spans="1:5" x14ac:dyDescent="0.25">
      <c r="A161" s="11" t="s">
        <v>924</v>
      </c>
      <c r="B161" s="34" t="s">
        <v>925</v>
      </c>
      <c r="C161" s="11" t="s">
        <v>926</v>
      </c>
      <c r="D161" s="17" t="s">
        <v>927</v>
      </c>
      <c r="E161" s="6" t="str">
        <f t="shared" si="10"/>
        <v>INSERT INTO AUTHOR VALUES('JONES_B_8','Brianna','Joseph','Jones');</v>
      </c>
    </row>
    <row r="162" spans="1:5" x14ac:dyDescent="0.25">
      <c r="A162" s="11" t="s">
        <v>930</v>
      </c>
      <c r="B162" s="34" t="s">
        <v>931</v>
      </c>
      <c r="C162" s="11" t="s">
        <v>932</v>
      </c>
      <c r="D162" s="17" t="s">
        <v>927</v>
      </c>
      <c r="E162" s="6" t="str">
        <f t="shared" si="10"/>
        <v>INSERT INTO AUTHOR VALUES('JONES_E_9','Edward','Lila','Jones');</v>
      </c>
    </row>
    <row r="163" spans="1:5" x14ac:dyDescent="0.25">
      <c r="A163" s="11" t="s">
        <v>933</v>
      </c>
      <c r="B163" s="34" t="s">
        <v>42</v>
      </c>
      <c r="C163" s="11" t="s">
        <v>910</v>
      </c>
      <c r="D163" s="17" t="s">
        <v>934</v>
      </c>
      <c r="E163" s="6" t="str">
        <f t="shared" si="10"/>
        <v>INSERT INTO AUTHOR VALUES('JOYCE_H_10','Henry','Douglas','Joyce');</v>
      </c>
    </row>
    <row r="164" spans="1:5" x14ac:dyDescent="0.25">
      <c r="A164" s="11" t="s">
        <v>937</v>
      </c>
      <c r="B164" s="22" t="s">
        <v>938</v>
      </c>
      <c r="C164" s="11" t="s">
        <v>939</v>
      </c>
      <c r="D164" s="22" t="s">
        <v>940</v>
      </c>
      <c r="E164" s="6" t="str">
        <f t="shared" si="10"/>
        <v>INSERT INTO AUTHOR VALUES('KAYE_G_11','Green','Herbert','Kaye');</v>
      </c>
    </row>
    <row r="165" spans="1:5" x14ac:dyDescent="0.25">
      <c r="A165" s="11" t="s">
        <v>941</v>
      </c>
      <c r="B165" s="22" t="s">
        <v>943</v>
      </c>
      <c r="C165" s="11" t="s">
        <v>945</v>
      </c>
      <c r="D165" s="22" t="s">
        <v>946</v>
      </c>
      <c r="E165" s="6" t="str">
        <f t="shared" si="10"/>
        <v>INSERT INTO AUTHOR VALUES('MCFADDEN_J_12','Joe','Vincent','McFadden');</v>
      </c>
    </row>
    <row r="166" spans="1:5" x14ac:dyDescent="0.25">
      <c r="A166" s="11" t="s">
        <v>948</v>
      </c>
      <c r="B166" s="22" t="s">
        <v>949</v>
      </c>
      <c r="C166" s="11" t="s">
        <v>950</v>
      </c>
      <c r="D166" s="22" t="s">
        <v>951</v>
      </c>
      <c r="E166" s="6" t="str">
        <f t="shared" si="10"/>
        <v>INSERT INTO AUTHOR VALUES('PICASSO_P_13','Paige','Caroline','Picasso');</v>
      </c>
    </row>
    <row r="167" spans="1:5" x14ac:dyDescent="0.25">
      <c r="A167" s="11" t="s">
        <v>952</v>
      </c>
      <c r="B167" s="22" t="s">
        <v>954</v>
      </c>
      <c r="C167" s="11" t="s">
        <v>215</v>
      </c>
      <c r="D167" s="22" t="s">
        <v>956</v>
      </c>
      <c r="E167" s="6" t="str">
        <f t="shared" si="10"/>
        <v>INSERT INTO AUTHOR VALUES('PRESCOTT_M_14','Mary','Elizabeth','Prescott');</v>
      </c>
    </row>
    <row r="168" spans="1:5" x14ac:dyDescent="0.25">
      <c r="A168" s="11" t="s">
        <v>957</v>
      </c>
      <c r="B168" s="34" t="s">
        <v>700</v>
      </c>
      <c r="C168" s="11" t="s">
        <v>536</v>
      </c>
      <c r="D168" s="22" t="s">
        <v>959</v>
      </c>
      <c r="E168" s="6" t="str">
        <f t="shared" si="10"/>
        <v>INSERT INTO AUTHOR VALUES('SCHIANO_W_15','Wong','Charles','Schiano');</v>
      </c>
    </row>
    <row r="169" spans="1:5" x14ac:dyDescent="0.25">
      <c r="A169" s="11" t="s">
        <v>960</v>
      </c>
      <c r="B169" s="34" t="s">
        <v>961</v>
      </c>
      <c r="C169" s="11" t="s">
        <v>962</v>
      </c>
      <c r="D169" s="22" t="s">
        <v>963</v>
      </c>
      <c r="E169" s="6" t="str">
        <f t="shared" si="10"/>
        <v>INSERT INTO AUTHOR VALUES('SMITH_K_16','Kai','Inna','Smith');</v>
      </c>
    </row>
    <row r="170" spans="1:5" x14ac:dyDescent="0.25">
      <c r="A170" s="11" t="s">
        <v>966</v>
      </c>
      <c r="B170" s="22" t="s">
        <v>967</v>
      </c>
      <c r="C170" s="11" t="s">
        <v>968</v>
      </c>
      <c r="D170" s="22" t="s">
        <v>963</v>
      </c>
      <c r="E170" s="6" t="str">
        <f t="shared" si="10"/>
        <v>INSERT INTO AUTHOR VALUES('SMITH_H_17','Howard','Hank','Smith');</v>
      </c>
    </row>
    <row r="171" spans="1:5" x14ac:dyDescent="0.25">
      <c r="A171" s="11" t="s">
        <v>969</v>
      </c>
      <c r="B171" s="22" t="s">
        <v>970</v>
      </c>
      <c r="C171" s="11" t="s">
        <v>83</v>
      </c>
      <c r="D171" s="22" t="s">
        <v>971</v>
      </c>
      <c r="E171" s="6" t="str">
        <f t="shared" si="10"/>
        <v>INSERT INTO AUTHOR VALUES('SWATSON_R_18','Richard','Matthew','Swatson');</v>
      </c>
    </row>
    <row r="172" spans="1:5" x14ac:dyDescent="0.25">
      <c r="A172" s="11" t="s">
        <v>972</v>
      </c>
      <c r="B172" s="22" t="s">
        <v>973</v>
      </c>
      <c r="C172" s="11" t="s">
        <v>97</v>
      </c>
      <c r="D172" s="22" t="s">
        <v>976</v>
      </c>
      <c r="E172" s="6" t="str">
        <f t="shared" si="10"/>
        <v>INSERT INTO AUTHOR VALUES('WATSON_H_19','Hugh','Scott','Watson');</v>
      </c>
    </row>
    <row r="177" spans="1:7" x14ac:dyDescent="0.25">
      <c r="A177" s="1" t="s">
        <v>197</v>
      </c>
    </row>
    <row r="178" spans="1:7" x14ac:dyDescent="0.25">
      <c r="A178" s="5" t="s">
        <v>183</v>
      </c>
      <c r="B178" s="5" t="s">
        <v>203</v>
      </c>
      <c r="C178" s="11" t="s">
        <v>977</v>
      </c>
      <c r="D178" s="11" t="s">
        <v>978</v>
      </c>
      <c r="E178" s="11" t="s">
        <v>979</v>
      </c>
      <c r="F178" s="11" t="s">
        <v>979</v>
      </c>
    </row>
    <row r="179" spans="1:7" x14ac:dyDescent="0.25">
      <c r="A179" s="9" t="s">
        <v>981</v>
      </c>
      <c r="B179" s="9" t="s">
        <v>982</v>
      </c>
      <c r="C179" s="13" t="s">
        <v>984</v>
      </c>
      <c r="D179" s="13" t="s">
        <v>986</v>
      </c>
      <c r="E179" s="13" t="s">
        <v>888</v>
      </c>
      <c r="F179" s="13" t="s">
        <v>887</v>
      </c>
    </row>
    <row r="180" spans="1:7" x14ac:dyDescent="0.25">
      <c r="A180" s="11" t="s">
        <v>891</v>
      </c>
      <c r="B180" s="11" t="s">
        <v>640</v>
      </c>
      <c r="C180" s="20" t="s">
        <v>644</v>
      </c>
      <c r="D180" s="49"/>
      <c r="E180" s="50" t="s">
        <v>990</v>
      </c>
      <c r="F180" s="50" t="s">
        <v>779</v>
      </c>
      <c r="G180" s="6" t="str">
        <f t="shared" ref="G180:G202" si="11">CONCATENATE("INSERT INTO AUTHOR_BOOK_LISTING VALUES","(","'",A180,"'",",","'",B180,"'",")",";")</f>
        <v>INSERT INTO AUTHOR_BOOK_LISTING VALUES('BROWN_E_1','978-3-16-148410-0');</v>
      </c>
    </row>
    <row r="181" spans="1:7" x14ac:dyDescent="0.25">
      <c r="A181" s="11" t="s">
        <v>924</v>
      </c>
      <c r="B181" s="11" t="s">
        <v>640</v>
      </c>
      <c r="C181" s="20" t="s">
        <v>644</v>
      </c>
      <c r="D181" s="49"/>
      <c r="E181" s="50" t="s">
        <v>998</v>
      </c>
      <c r="F181" s="50" t="s">
        <v>999</v>
      </c>
      <c r="G181" s="6" t="str">
        <f t="shared" si="11"/>
        <v>INSERT INTO AUTHOR_BOOK_LISTING VALUES('JONES_B_8','978-3-16-148410-0');</v>
      </c>
    </row>
    <row r="182" spans="1:7" x14ac:dyDescent="0.25">
      <c r="A182" s="11" t="s">
        <v>891</v>
      </c>
      <c r="B182" s="11" t="s">
        <v>585</v>
      </c>
      <c r="C182" s="20" t="s">
        <v>587</v>
      </c>
      <c r="D182" s="49"/>
      <c r="E182" s="50" t="s">
        <v>990</v>
      </c>
      <c r="F182" s="50" t="s">
        <v>779</v>
      </c>
      <c r="G182" s="6" t="str">
        <f t="shared" si="11"/>
        <v>INSERT INTO AUTHOR_BOOK_LISTING VALUES('BROWN_E_1','978-7-24-039747-5');</v>
      </c>
    </row>
    <row r="183" spans="1:7" x14ac:dyDescent="0.25">
      <c r="A183" s="11" t="s">
        <v>930</v>
      </c>
      <c r="B183" s="11" t="s">
        <v>585</v>
      </c>
      <c r="C183" s="20" t="s">
        <v>587</v>
      </c>
      <c r="D183" s="49"/>
      <c r="E183" s="50" t="s">
        <v>998</v>
      </c>
      <c r="F183" s="50" t="s">
        <v>779</v>
      </c>
      <c r="G183" s="6" t="str">
        <f t="shared" si="11"/>
        <v>INSERT INTO AUTHOR_BOOK_LISTING VALUES('JONES_E_9','978-7-24-039747-5');</v>
      </c>
    </row>
    <row r="184" spans="1:7" x14ac:dyDescent="0.25">
      <c r="A184" s="11" t="s">
        <v>920</v>
      </c>
      <c r="B184" s="11" t="s">
        <v>585</v>
      </c>
      <c r="C184" s="20" t="s">
        <v>587</v>
      </c>
      <c r="D184" s="49"/>
      <c r="E184" s="50" t="s">
        <v>923</v>
      </c>
      <c r="F184" s="50" t="s">
        <v>921</v>
      </c>
      <c r="G184" s="6" t="str">
        <f t="shared" si="11"/>
        <v>INSERT INTO AUTHOR_BOOK_LISTING VALUES('HUNTER_K_7','978-7-24-039747-5');</v>
      </c>
    </row>
    <row r="185" spans="1:7" x14ac:dyDescent="0.25">
      <c r="A185" s="11" t="s">
        <v>891</v>
      </c>
      <c r="B185" s="11" t="s">
        <v>572</v>
      </c>
      <c r="C185" s="20" t="s">
        <v>578</v>
      </c>
      <c r="D185" s="49"/>
      <c r="E185" s="50" t="s">
        <v>990</v>
      </c>
      <c r="F185" s="50" t="s">
        <v>779</v>
      </c>
      <c r="G185" s="6" t="str">
        <f t="shared" si="11"/>
        <v>INSERT INTO AUTHOR_BOOK_LISTING VALUES('BROWN_E_1','978-9-41-082618-1');</v>
      </c>
    </row>
    <row r="186" spans="1:7" x14ac:dyDescent="0.25">
      <c r="A186" s="11" t="s">
        <v>917</v>
      </c>
      <c r="B186" s="11" t="s">
        <v>627</v>
      </c>
      <c r="C186" s="20" t="s">
        <v>631</v>
      </c>
      <c r="D186" s="49"/>
      <c r="E186" s="50" t="s">
        <v>1007</v>
      </c>
      <c r="F186" s="50" t="s">
        <v>1008</v>
      </c>
      <c r="G186" s="6" t="str">
        <f t="shared" si="11"/>
        <v>INSERT INTO AUTHOR_BOOK_LISTING VALUES('HOFFER_J_6','978-2-52-852947-9');</v>
      </c>
    </row>
    <row r="187" spans="1:7" x14ac:dyDescent="0.25">
      <c r="A187" s="11" t="s">
        <v>933</v>
      </c>
      <c r="B187" s="11" t="s">
        <v>593</v>
      </c>
      <c r="C187" s="20" t="s">
        <v>595</v>
      </c>
      <c r="D187" s="49"/>
      <c r="E187" s="50" t="s">
        <v>1011</v>
      </c>
      <c r="F187" s="50" t="s">
        <v>1012</v>
      </c>
      <c r="G187" s="6" t="str">
        <f t="shared" si="11"/>
        <v>INSERT INTO AUTHOR_BOOK_LISTING VALUES('JOYCE_H_10','978-6-91-682987-2');</v>
      </c>
    </row>
    <row r="188" spans="1:7" x14ac:dyDescent="0.25">
      <c r="A188" s="11" t="s">
        <v>960</v>
      </c>
      <c r="B188" s="11" t="s">
        <v>738</v>
      </c>
      <c r="C188" s="20" t="s">
        <v>739</v>
      </c>
      <c r="D188" s="49"/>
      <c r="E188" s="50" t="s">
        <v>1013</v>
      </c>
      <c r="F188" s="50" t="s">
        <v>1014</v>
      </c>
      <c r="G188" s="6" t="str">
        <f t="shared" si="11"/>
        <v>INSERT INTO AUTHOR_BOOK_LISTING VALUES('SMITH_K_16','978-1-04-028763-8');</v>
      </c>
    </row>
    <row r="189" spans="1:7" x14ac:dyDescent="0.25">
      <c r="A189" s="11" t="s">
        <v>891</v>
      </c>
      <c r="B189" s="11" t="s">
        <v>738</v>
      </c>
      <c r="C189" s="20" t="s">
        <v>739</v>
      </c>
      <c r="D189" s="49"/>
      <c r="E189" s="50" t="s">
        <v>990</v>
      </c>
      <c r="F189" s="50" t="s">
        <v>779</v>
      </c>
      <c r="G189" s="6" t="str">
        <f t="shared" si="11"/>
        <v>INSERT INTO AUTHOR_BOOK_LISTING VALUES('BROWN_E_1','978-1-04-028763-8');</v>
      </c>
    </row>
    <row r="190" spans="1:7" x14ac:dyDescent="0.25">
      <c r="A190" s="11" t="s">
        <v>909</v>
      </c>
      <c r="B190" s="11" t="s">
        <v>617</v>
      </c>
      <c r="C190" s="20" t="s">
        <v>621</v>
      </c>
      <c r="D190" s="49"/>
      <c r="E190" s="50" t="s">
        <v>1020</v>
      </c>
      <c r="F190" s="50" t="s">
        <v>1021</v>
      </c>
      <c r="G190" s="6" t="str">
        <f t="shared" si="11"/>
        <v>INSERT INTO AUTHOR_BOOK_LISTING VALUES('DOUGLAS_D_4','978-9-02-748298-2');</v>
      </c>
    </row>
    <row r="191" spans="1:7" x14ac:dyDescent="0.25">
      <c r="A191" s="11" t="s">
        <v>957</v>
      </c>
      <c r="B191" s="11" t="s">
        <v>685</v>
      </c>
      <c r="C191" s="20" t="s">
        <v>687</v>
      </c>
      <c r="D191" s="49"/>
      <c r="E191" s="50" t="s">
        <v>959</v>
      </c>
      <c r="F191" s="50" t="s">
        <v>1024</v>
      </c>
      <c r="G191" s="6" t="str">
        <f t="shared" si="11"/>
        <v>INSERT INTO AUTHOR_BOOK_LISTING VALUES('SCHIANO_W_15','978-1-05-948371-4');</v>
      </c>
    </row>
    <row r="192" spans="1:7" x14ac:dyDescent="0.25">
      <c r="A192" s="11" t="s">
        <v>909</v>
      </c>
      <c r="B192" s="11" t="s">
        <v>685</v>
      </c>
      <c r="C192" s="20" t="s">
        <v>687</v>
      </c>
      <c r="D192" s="49"/>
      <c r="E192" s="50" t="s">
        <v>910</v>
      </c>
      <c r="F192" s="50" t="s">
        <v>1027</v>
      </c>
      <c r="G192" s="6" t="str">
        <f t="shared" si="11"/>
        <v>INSERT INTO AUTHOR_BOOK_LISTING VALUES('DOUGLAS_D_4','978-1-05-948371-4');</v>
      </c>
    </row>
    <row r="193" spans="1:7" x14ac:dyDescent="0.25">
      <c r="A193" s="11" t="s">
        <v>948</v>
      </c>
      <c r="B193" s="11" t="s">
        <v>685</v>
      </c>
      <c r="C193" s="20" t="s">
        <v>687</v>
      </c>
      <c r="D193" s="49"/>
      <c r="E193" s="50" t="s">
        <v>951</v>
      </c>
      <c r="F193" s="50" t="s">
        <v>949</v>
      </c>
      <c r="G193" s="6" t="str">
        <f t="shared" si="11"/>
        <v>INSERT INTO AUTHOR_BOOK_LISTING VALUES('PICASSO_P_13','978-1-05-948371-4');</v>
      </c>
    </row>
    <row r="194" spans="1:7" x14ac:dyDescent="0.25">
      <c r="A194" s="11" t="s">
        <v>911</v>
      </c>
      <c r="B194" s="11" t="s">
        <v>572</v>
      </c>
      <c r="C194" s="20" t="s">
        <v>578</v>
      </c>
      <c r="D194" s="49"/>
      <c r="E194" s="50" t="s">
        <v>914</v>
      </c>
      <c r="F194" s="50" t="s">
        <v>1033</v>
      </c>
      <c r="G194" s="6" t="str">
        <f t="shared" si="11"/>
        <v>INSERT INTO AUTHOR_BOOK_LISTING VALUES('GARFIELD_M_5','978-9-41-082618-1');</v>
      </c>
    </row>
    <row r="195" spans="1:7" x14ac:dyDescent="0.25">
      <c r="A195" s="11" t="s">
        <v>966</v>
      </c>
      <c r="B195" s="11" t="s">
        <v>593</v>
      </c>
      <c r="C195" s="20" t="s">
        <v>595</v>
      </c>
      <c r="D195" s="49"/>
      <c r="E195" s="50" t="s">
        <v>963</v>
      </c>
      <c r="F195" s="50" t="s">
        <v>967</v>
      </c>
      <c r="G195" s="6" t="str">
        <f t="shared" si="11"/>
        <v>INSERT INTO AUTHOR_BOOK_LISTING VALUES('SMITH_H_17','978-6-91-682987-2');</v>
      </c>
    </row>
    <row r="196" spans="1:7" x14ac:dyDescent="0.25">
      <c r="A196" s="11" t="s">
        <v>941</v>
      </c>
      <c r="B196" s="11" t="s">
        <v>601</v>
      </c>
      <c r="C196" s="20" t="s">
        <v>603</v>
      </c>
      <c r="D196" s="49"/>
      <c r="E196" s="50" t="s">
        <v>946</v>
      </c>
      <c r="F196" s="50" t="s">
        <v>943</v>
      </c>
      <c r="G196" s="6" t="str">
        <f t="shared" si="11"/>
        <v>INSERT INTO AUTHOR_BOOK_LISTING VALUES('MCFADDEN_J_12','978-3-16-434327-5');</v>
      </c>
    </row>
    <row r="197" spans="1:7" x14ac:dyDescent="0.25">
      <c r="A197" s="11" t="s">
        <v>952</v>
      </c>
      <c r="B197" s="11" t="s">
        <v>601</v>
      </c>
      <c r="C197" s="20" t="s">
        <v>603</v>
      </c>
      <c r="D197" s="49"/>
      <c r="E197" s="50" t="s">
        <v>956</v>
      </c>
      <c r="F197" s="50" t="s">
        <v>954</v>
      </c>
      <c r="G197" s="6" t="str">
        <f t="shared" si="11"/>
        <v>INSERT INTO AUTHOR_BOOK_LISTING VALUES('PRESCOTT_M_14','978-3-16-434327-5');</v>
      </c>
    </row>
    <row r="198" spans="1:7" x14ac:dyDescent="0.25">
      <c r="A198" s="11" t="s">
        <v>969</v>
      </c>
      <c r="B198" s="11" t="s">
        <v>655</v>
      </c>
      <c r="C198" s="20" t="s">
        <v>657</v>
      </c>
      <c r="D198" s="49"/>
      <c r="E198" s="50" t="s">
        <v>971</v>
      </c>
      <c r="F198" s="50" t="s">
        <v>970</v>
      </c>
      <c r="G198" s="6" t="str">
        <f t="shared" si="11"/>
        <v>INSERT INTO AUTHOR_BOOK_LISTING VALUES('SWATSON_R_18','978-4-33-058176-7');</v>
      </c>
    </row>
    <row r="199" spans="1:7" x14ac:dyDescent="0.25">
      <c r="A199" s="11" t="s">
        <v>972</v>
      </c>
      <c r="B199" s="11" t="s">
        <v>627</v>
      </c>
      <c r="C199" s="20" t="s">
        <v>631</v>
      </c>
      <c r="D199" s="49"/>
      <c r="E199" s="50" t="s">
        <v>976</v>
      </c>
      <c r="F199" s="50" t="s">
        <v>973</v>
      </c>
      <c r="G199" s="6" t="str">
        <f t="shared" si="11"/>
        <v>INSERT INTO AUTHOR_BOOK_LISTING VALUES('WATSON_H_19','978-2-52-852947-9');</v>
      </c>
    </row>
    <row r="200" spans="1:7" x14ac:dyDescent="0.25">
      <c r="A200" s="11" t="s">
        <v>899</v>
      </c>
      <c r="B200" s="11" t="s">
        <v>676</v>
      </c>
      <c r="C200" s="20" t="s">
        <v>679</v>
      </c>
      <c r="D200" s="49"/>
      <c r="E200" s="50" t="s">
        <v>902</v>
      </c>
      <c r="F200" s="50" t="s">
        <v>900</v>
      </c>
      <c r="G200" s="6" t="str">
        <f t="shared" si="11"/>
        <v>INSERT INTO AUTHOR_BOOK_LISTING VALUES('CARTE_T_2','978-2-04-423874-9');</v>
      </c>
    </row>
    <row r="201" spans="1:7" x14ac:dyDescent="0.25">
      <c r="A201" s="11" t="s">
        <v>903</v>
      </c>
      <c r="B201" s="11" t="s">
        <v>735</v>
      </c>
      <c r="C201" s="20" t="s">
        <v>736</v>
      </c>
      <c r="D201" s="49"/>
      <c r="E201" s="50" t="s">
        <v>906</v>
      </c>
      <c r="F201" s="50" t="s">
        <v>904</v>
      </c>
      <c r="G201" s="6" t="str">
        <f t="shared" si="11"/>
        <v>INSERT INTO AUTHOR_BOOK_LISTING VALUES('DENNIS_A_3','978-8-43-423565-8');</v>
      </c>
    </row>
    <row r="202" spans="1:7" x14ac:dyDescent="0.25">
      <c r="A202" s="11" t="s">
        <v>937</v>
      </c>
      <c r="B202" s="11" t="s">
        <v>718</v>
      </c>
      <c r="C202" s="20" t="s">
        <v>722</v>
      </c>
      <c r="D202" s="49"/>
      <c r="E202" s="50" t="s">
        <v>940</v>
      </c>
      <c r="F202" s="50" t="s">
        <v>938</v>
      </c>
      <c r="G202" s="6" t="str">
        <f t="shared" si="11"/>
        <v>INSERT INTO AUTHOR_BOOK_LISTING VALUES('KAYE_G_11','978-3-54-068205-5');</v>
      </c>
    </row>
    <row r="209" spans="1:10" x14ac:dyDescent="0.25">
      <c r="B209" s="6" t="s">
        <v>1044</v>
      </c>
    </row>
    <row r="210" spans="1:10" x14ac:dyDescent="0.25">
      <c r="A210" s="1" t="s">
        <v>212</v>
      </c>
      <c r="B210" s="58" t="s">
        <v>1045</v>
      </c>
      <c r="C210" s="58"/>
    </row>
    <row r="211" spans="1:10" x14ac:dyDescent="0.25">
      <c r="A211" s="5" t="s">
        <v>171</v>
      </c>
      <c r="B211" s="7" t="s">
        <v>222</v>
      </c>
      <c r="C211" s="7" t="s">
        <v>226</v>
      </c>
      <c r="D211" s="7" t="s">
        <v>233</v>
      </c>
      <c r="E211" s="7" t="s">
        <v>239</v>
      </c>
    </row>
    <row r="212" spans="1:10" ht="14.25" x14ac:dyDescent="0.2">
      <c r="A212" s="23" t="s">
        <v>366</v>
      </c>
      <c r="B212" s="13" t="s">
        <v>1046</v>
      </c>
      <c r="C212" s="13" t="s">
        <v>1047</v>
      </c>
      <c r="D212" s="13" t="s">
        <v>1049</v>
      </c>
      <c r="E212" s="13" t="s">
        <v>1050</v>
      </c>
    </row>
    <row r="213" spans="1:10" x14ac:dyDescent="0.25">
      <c r="A213" s="11" t="s">
        <v>757</v>
      </c>
      <c r="B213" s="28" t="s">
        <v>761</v>
      </c>
      <c r="C213" s="28" t="s">
        <v>1053</v>
      </c>
      <c r="D213" s="28">
        <v>350</v>
      </c>
      <c r="E213" s="28">
        <v>50</v>
      </c>
      <c r="F213" s="6" t="str">
        <f t="shared" ref="F213:F216" si="12">CONCATENATE("INSERT INTO MEMBERSHIP VALUES","(","'",A213,"'",",","'",B213,"'",",","'",C213,"'",",",D213,",",E213,")",";")</f>
        <v>INSERT INTO MEMBERSHIP VALUES('G','gold','6 mo',350,50);</v>
      </c>
    </row>
    <row r="214" spans="1:10" x14ac:dyDescent="0.25">
      <c r="A214" s="11" t="s">
        <v>749</v>
      </c>
      <c r="B214" s="28" t="s">
        <v>754</v>
      </c>
      <c r="C214" s="28" t="s">
        <v>1056</v>
      </c>
      <c r="D214" s="28">
        <v>300</v>
      </c>
      <c r="E214" s="28">
        <v>25</v>
      </c>
      <c r="F214" s="6" t="str">
        <f t="shared" si="12"/>
        <v>INSERT INTO MEMBERSHIP VALUES('S','silver','1 year',300,25);</v>
      </c>
    </row>
    <row r="215" spans="1:10" x14ac:dyDescent="0.25">
      <c r="A215" s="11" t="s">
        <v>734</v>
      </c>
      <c r="B215" s="28" t="s">
        <v>737</v>
      </c>
      <c r="C215" s="28" t="s">
        <v>1056</v>
      </c>
      <c r="D215" s="28">
        <v>250</v>
      </c>
      <c r="E215" s="28">
        <v>10</v>
      </c>
      <c r="F215" s="6" t="str">
        <f t="shared" si="12"/>
        <v>INSERT INTO MEMBERSHIP VALUES('B','bronze','1 year',250,10);</v>
      </c>
    </row>
    <row r="216" spans="1:10" x14ac:dyDescent="0.25">
      <c r="A216" s="11" t="s">
        <v>1057</v>
      </c>
      <c r="B216" s="28" t="s">
        <v>1058</v>
      </c>
      <c r="C216" s="14" t="s">
        <v>1056</v>
      </c>
      <c r="D216" s="28">
        <v>0</v>
      </c>
      <c r="E216" s="28">
        <v>75</v>
      </c>
      <c r="F216" s="6" t="str">
        <f t="shared" si="12"/>
        <v>INSERT INTO MEMBERSHIP VALUES('F','family','1 year',0,75);</v>
      </c>
    </row>
    <row r="222" spans="1:10" x14ac:dyDescent="0.25">
      <c r="A222" s="1" t="s">
        <v>245</v>
      </c>
      <c r="B222" s="40" t="s">
        <v>1062</v>
      </c>
    </row>
    <row r="223" spans="1:10" x14ac:dyDescent="0.25">
      <c r="A223" s="5" t="s">
        <v>266</v>
      </c>
      <c r="B223" s="5" t="s">
        <v>247</v>
      </c>
      <c r="C223" s="7" t="s">
        <v>20</v>
      </c>
      <c r="D223" s="7" t="s">
        <v>21</v>
      </c>
      <c r="E223" s="7" t="s">
        <v>22</v>
      </c>
      <c r="F223" s="7" t="s">
        <v>23</v>
      </c>
      <c r="G223" s="7" t="s">
        <v>24</v>
      </c>
      <c r="H223" s="7" t="s">
        <v>158</v>
      </c>
      <c r="I223" s="23" t="s">
        <v>1063</v>
      </c>
      <c r="J223" s="6" t="s">
        <v>1064</v>
      </c>
    </row>
    <row r="224" spans="1:10" ht="14.25" x14ac:dyDescent="0.2">
      <c r="A224" s="13" t="s">
        <v>889</v>
      </c>
      <c r="B224" s="13" t="s">
        <v>247</v>
      </c>
      <c r="C224" s="13" t="s">
        <v>872</v>
      </c>
      <c r="D224" s="13" t="s">
        <v>879</v>
      </c>
      <c r="E224" s="13" t="s">
        <v>22</v>
      </c>
      <c r="F224" s="13" t="s">
        <v>23</v>
      </c>
      <c r="G224" s="13" t="s">
        <v>24</v>
      </c>
      <c r="H224" s="13" t="s">
        <v>884</v>
      </c>
      <c r="I224" s="13" t="s">
        <v>889</v>
      </c>
    </row>
    <row r="225" spans="1:10" x14ac:dyDescent="0.25">
      <c r="A225" s="67" t="s">
        <v>1067</v>
      </c>
      <c r="B225" s="22" t="s">
        <v>1068</v>
      </c>
      <c r="C225" s="17" t="s">
        <v>1070</v>
      </c>
      <c r="D225" s="17" t="s">
        <v>1071</v>
      </c>
      <c r="E225" s="17" t="s">
        <v>1072</v>
      </c>
      <c r="F225" s="17" t="s">
        <v>525</v>
      </c>
      <c r="G225" s="17" t="s">
        <v>1073</v>
      </c>
      <c r="H225" s="17" t="s">
        <v>1074</v>
      </c>
      <c r="I225" s="23">
        <v>1005</v>
      </c>
      <c r="J225" s="6" t="str">
        <f t="shared" ref="J225:J237" si="13">CONCATENATE("INSERT INTO VENDOR VALUES","(","'",A225,"'",",","'",B225,"'",",","'",C225,"'",",","'",D225,"'",",","'",E225,"'",",","'",F225,"'",",","'",G225,"'",",","'",H225,"'",")",";")</f>
        <v>INSERT INTO VENDOR VALUES('1005','Amazon','458 Web St.','Suite 1','New York','NY','02545','212-569-2323');</v>
      </c>
    </row>
    <row r="226" spans="1:10" x14ac:dyDescent="0.25">
      <c r="A226" s="67" t="s">
        <v>1081</v>
      </c>
      <c r="B226" s="22" t="s">
        <v>1082</v>
      </c>
      <c r="C226" s="17" t="s">
        <v>1083</v>
      </c>
      <c r="D226" s="17" t="s">
        <v>1084</v>
      </c>
      <c r="E226" s="17" t="s">
        <v>1085</v>
      </c>
      <c r="F226" s="17" t="s">
        <v>1086</v>
      </c>
      <c r="G226" s="17" t="s">
        <v>1087</v>
      </c>
      <c r="H226" s="17" t="s">
        <v>1088</v>
      </c>
      <c r="I226" s="23">
        <v>1002</v>
      </c>
      <c r="J226" s="6" t="str">
        <f t="shared" si="13"/>
        <v>INSERT INTO VENDOR VALUES('1002','Bills Bookstore','4525 Pine St.','Unit 22','Brandon','FL','33525','813-925-3225');</v>
      </c>
    </row>
    <row r="227" spans="1:10" x14ac:dyDescent="0.25">
      <c r="A227" s="67" t="s">
        <v>1089</v>
      </c>
      <c r="B227" s="22" t="s">
        <v>1090</v>
      </c>
      <c r="C227" s="17" t="s">
        <v>1091</v>
      </c>
      <c r="D227" s="17" t="s">
        <v>1093</v>
      </c>
      <c r="E227" s="17" t="s">
        <v>1095</v>
      </c>
      <c r="F227" s="17" t="s">
        <v>1096</v>
      </c>
      <c r="G227" s="17" t="s">
        <v>1097</v>
      </c>
      <c r="H227" s="17" t="s">
        <v>1098</v>
      </c>
      <c r="I227" s="23">
        <v>1010</v>
      </c>
      <c r="J227" s="6" t="str">
        <f t="shared" si="13"/>
        <v>INSERT INTO VENDOR VALUES('1010','Bookies','12 N. 1st Ave.','Unit 3 ','Las Vegas ','NV','54657','545-985-7858');</v>
      </c>
    </row>
    <row r="228" spans="1:10" x14ac:dyDescent="0.25">
      <c r="A228" s="67" t="s">
        <v>1099</v>
      </c>
      <c r="B228" s="22" t="s">
        <v>1100</v>
      </c>
      <c r="C228" s="17" t="s">
        <v>1101</v>
      </c>
      <c r="D228" s="17" t="s">
        <v>1102</v>
      </c>
      <c r="E228" s="17" t="s">
        <v>1103</v>
      </c>
      <c r="F228" s="17" t="s">
        <v>1086</v>
      </c>
      <c r="G228" s="17" t="s">
        <v>1104</v>
      </c>
      <c r="H228" s="17" t="s">
        <v>1105</v>
      </c>
      <c r="I228" s="23">
        <v>1001</v>
      </c>
      <c r="J228" s="6" t="str">
        <f t="shared" si="13"/>
        <v>INSERT INTO VENDOR VALUES('1001','Books ''R Us','950 W. Fletcher Ave.','Floor 4','Tampa','FL','33618','813-968-2546');</v>
      </c>
    </row>
    <row r="229" spans="1:10" x14ac:dyDescent="0.25">
      <c r="A229" s="67" t="s">
        <v>1107</v>
      </c>
      <c r="B229" s="22" t="s">
        <v>1108</v>
      </c>
      <c r="C229" s="17" t="s">
        <v>1109</v>
      </c>
      <c r="D229" s="17" t="s">
        <v>1110</v>
      </c>
      <c r="E229" s="17" t="s">
        <v>1111</v>
      </c>
      <c r="F229" s="17" t="s">
        <v>1086</v>
      </c>
      <c r="G229" s="17" t="s">
        <v>1113</v>
      </c>
      <c r="H229" s="17" t="s">
        <v>1114</v>
      </c>
      <c r="I229" s="23">
        <v>1008</v>
      </c>
      <c r="J229" s="6" t="str">
        <f t="shared" si="13"/>
        <v>INSERT INTO VENDOR VALUES('1008','Capital Books','1542 Monroe St.','Unit 12','Tallahassee','FL','33263','850-458-6523');</v>
      </c>
    </row>
    <row r="230" spans="1:10" x14ac:dyDescent="0.25">
      <c r="A230" s="67" t="s">
        <v>1116</v>
      </c>
      <c r="B230" s="22" t="s">
        <v>1117</v>
      </c>
      <c r="C230" s="17" t="s">
        <v>1118</v>
      </c>
      <c r="D230" s="17" t="s">
        <v>1119</v>
      </c>
      <c r="E230" s="17" t="s">
        <v>1120</v>
      </c>
      <c r="F230" s="17" t="s">
        <v>1086</v>
      </c>
      <c r="G230" s="17" t="s">
        <v>1121</v>
      </c>
      <c r="H230" s="17" t="s">
        <v>1123</v>
      </c>
      <c r="I230" s="23">
        <v>1013</v>
      </c>
      <c r="J230" s="6" t="str">
        <f t="shared" si="13"/>
        <v>INSERT INTO VENDOR VALUES('1013','Cyberworld Books','9999 Park Ave.','Suite 5','Miami','FL','33277','213-562-5852');</v>
      </c>
    </row>
    <row r="231" spans="1:10" x14ac:dyDescent="0.25">
      <c r="A231" s="67" t="s">
        <v>1125</v>
      </c>
      <c r="B231" s="22" t="s">
        <v>1126</v>
      </c>
      <c r="C231" s="17" t="s">
        <v>1127</v>
      </c>
      <c r="D231" s="17" t="s">
        <v>1128</v>
      </c>
      <c r="E231" s="17" t="s">
        <v>1130</v>
      </c>
      <c r="F231" s="17" t="s">
        <v>1132</v>
      </c>
      <c r="G231" s="17" t="s">
        <v>386</v>
      </c>
      <c r="H231" s="17" t="s">
        <v>1133</v>
      </c>
      <c r="I231" s="23">
        <v>1006</v>
      </c>
      <c r="J231" s="6" t="str">
        <f t="shared" si="13"/>
        <v>INSERT INTO VENDOR VALUES('1006','Dearborn','1254 Millden Rd.','Suit 2','Atlanta','GA','02345','545-659-9865');</v>
      </c>
    </row>
    <row r="232" spans="1:10" x14ac:dyDescent="0.25">
      <c r="A232" s="67" t="s">
        <v>1136</v>
      </c>
      <c r="B232" s="22" t="s">
        <v>1137</v>
      </c>
      <c r="C232" s="17" t="s">
        <v>1138</v>
      </c>
      <c r="D232" s="17" t="s">
        <v>456</v>
      </c>
      <c r="E232" s="17" t="s">
        <v>1103</v>
      </c>
      <c r="F232" s="17" t="s">
        <v>1086</v>
      </c>
      <c r="G232" s="17" t="s">
        <v>1139</v>
      </c>
      <c r="H232" s="17" t="s">
        <v>1140</v>
      </c>
      <c r="I232" s="23" t="s">
        <v>1136</v>
      </c>
      <c r="J232" s="6" t="str">
        <f t="shared" si="13"/>
        <v>INSERT INTO VENDOR VALUES('1007','Hasbro','989 Bearss Ave.','Floor 8','Tampa','FL','33620','813-960-3252');</v>
      </c>
    </row>
    <row r="233" spans="1:10" x14ac:dyDescent="0.25">
      <c r="A233" s="67" t="s">
        <v>1144</v>
      </c>
      <c r="B233" s="22" t="s">
        <v>1145</v>
      </c>
      <c r="C233" s="17" t="s">
        <v>1146</v>
      </c>
      <c r="D233" s="17" t="s">
        <v>1147</v>
      </c>
      <c r="E233" s="17" t="s">
        <v>1148</v>
      </c>
      <c r="F233" s="17" t="s">
        <v>1086</v>
      </c>
      <c r="G233" s="17" t="s">
        <v>1149</v>
      </c>
      <c r="H233" s="17" t="s">
        <v>1150</v>
      </c>
      <c r="I233" s="23">
        <v>1003</v>
      </c>
      <c r="J233" s="6" t="str">
        <f t="shared" si="13"/>
        <v>INSERT INTO VENDOR VALUES('1003','Mathy Books','584 N. Sparrow Rd.','Building #2','Palm Beach','FL','33265','561-585-2365');</v>
      </c>
    </row>
    <row r="234" spans="1:10" x14ac:dyDescent="0.25">
      <c r="A234" s="67" t="s">
        <v>1152</v>
      </c>
      <c r="B234" s="22" t="s">
        <v>1154</v>
      </c>
      <c r="C234" s="17" t="s">
        <v>1156</v>
      </c>
      <c r="D234" s="17" t="s">
        <v>1157</v>
      </c>
      <c r="E234" s="17" t="s">
        <v>1103</v>
      </c>
      <c r="F234" s="17" t="s">
        <v>1086</v>
      </c>
      <c r="G234" s="17" t="s">
        <v>1158</v>
      </c>
      <c r="H234" s="17" t="s">
        <v>1159</v>
      </c>
      <c r="I234" s="23">
        <v>1011</v>
      </c>
      <c r="J234" s="6" t="str">
        <f t="shared" si="13"/>
        <v>INSERT INTO VENDOR VALUES('1011','One Stop Book Shop','546 Sedgewick Cir.','Suite 3','Tampa','FL','33613','813-269-7458');</v>
      </c>
    </row>
    <row r="235" spans="1:10" x14ac:dyDescent="0.25">
      <c r="A235" s="67" t="s">
        <v>1162</v>
      </c>
      <c r="B235" s="22" t="s">
        <v>1163</v>
      </c>
      <c r="C235" s="17" t="s">
        <v>1164</v>
      </c>
      <c r="D235" s="17" t="s">
        <v>1165</v>
      </c>
      <c r="E235" s="17" t="s">
        <v>1166</v>
      </c>
      <c r="F235" s="17" t="s">
        <v>1167</v>
      </c>
      <c r="G235" s="17" t="s">
        <v>1168</v>
      </c>
      <c r="H235" s="17" t="s">
        <v>1169</v>
      </c>
      <c r="I235" s="23">
        <v>1004</v>
      </c>
      <c r="J235" s="6" t="str">
        <f t="shared" si="13"/>
        <v>INSERT INTO VENDOR VALUES('1004','Readers Palace','12545 Sears Ave.','Bldg. #4','Chicago','IL','25896','305-659-8745');</v>
      </c>
    </row>
    <row r="236" spans="1:10" x14ac:dyDescent="0.25">
      <c r="A236" s="67" t="s">
        <v>1172</v>
      </c>
      <c r="B236" s="22" t="s">
        <v>1173</v>
      </c>
      <c r="C236" s="17" t="s">
        <v>1175</v>
      </c>
      <c r="D236" s="17" t="s">
        <v>1176</v>
      </c>
      <c r="E236" s="17" t="s">
        <v>1177</v>
      </c>
      <c r="F236" s="17" t="s">
        <v>1086</v>
      </c>
      <c r="G236" s="17" t="s">
        <v>1178</v>
      </c>
      <c r="H236" s="17" t="s">
        <v>1179</v>
      </c>
      <c r="I236" s="23">
        <v>1012</v>
      </c>
      <c r="J236" s="6" t="str">
        <f t="shared" si="13"/>
        <v>INSERT INTO VENDOR VALUES('1012','Steve''s Books','4151 Palm St.','Floor 3','St. Petersburg','FL','33856','727-252-4545');</v>
      </c>
    </row>
    <row r="237" spans="1:10" x14ac:dyDescent="0.25">
      <c r="A237" s="67" t="s">
        <v>1180</v>
      </c>
      <c r="B237" s="22" t="s">
        <v>1181</v>
      </c>
      <c r="C237" s="17" t="s">
        <v>1182</v>
      </c>
      <c r="D237" s="17" t="s">
        <v>1183</v>
      </c>
      <c r="E237" s="17" t="s">
        <v>1120</v>
      </c>
      <c r="F237" s="17" t="s">
        <v>1086</v>
      </c>
      <c r="G237" s="17" t="s">
        <v>1184</v>
      </c>
      <c r="H237" s="17" t="s">
        <v>1185</v>
      </c>
      <c r="I237" s="23">
        <v>1009</v>
      </c>
      <c r="J237" s="6" t="str">
        <f t="shared" si="13"/>
        <v>INSERT INTO VENDOR VALUES('1009','Troyka','2356 E. Square','Floor 7','Miami','FL','33275','213-589-8752');</v>
      </c>
    </row>
    <row r="241" spans="1:5" x14ac:dyDescent="0.25">
      <c r="B241" s="6" t="s">
        <v>1186</v>
      </c>
      <c r="D241" s="6" t="s">
        <v>1188</v>
      </c>
    </row>
    <row r="242" spans="1:5" x14ac:dyDescent="0.25">
      <c r="A242" s="1" t="s">
        <v>271</v>
      </c>
      <c r="B242" s="58" t="s">
        <v>1190</v>
      </c>
      <c r="D242" s="58" t="s">
        <v>1191</v>
      </c>
      <c r="E242" s="58"/>
    </row>
    <row r="243" spans="1:5" x14ac:dyDescent="0.25">
      <c r="A243" s="5" t="s">
        <v>73</v>
      </c>
      <c r="B243" s="7" t="s">
        <v>276</v>
      </c>
      <c r="C243" s="7" t="s">
        <v>279</v>
      </c>
      <c r="D243" s="7" t="s">
        <v>286</v>
      </c>
    </row>
    <row r="244" spans="1:5" x14ac:dyDescent="0.25">
      <c r="A244" s="9" t="s">
        <v>366</v>
      </c>
      <c r="B244" s="13" t="s">
        <v>516</v>
      </c>
      <c r="C244" s="9" t="s">
        <v>366</v>
      </c>
      <c r="D244" s="9" t="s">
        <v>1192</v>
      </c>
    </row>
    <row r="245" spans="1:5" x14ac:dyDescent="0.25">
      <c r="A245" s="11" t="s">
        <v>252</v>
      </c>
      <c r="B245" s="15" t="s">
        <v>1193</v>
      </c>
      <c r="C245" s="6" t="s">
        <v>1195</v>
      </c>
      <c r="D245" s="6" t="s">
        <v>1197</v>
      </c>
      <c r="E245" s="6" t="str">
        <f t="shared" ref="E245:E246" si="14">CONCATENATE("INSERT INTO HARDWARE VALUES","(","'",A245,"'",",","'",B245,"'",",","'",C245,"'",",","'",D245,"'",")",";")</f>
        <v>INSERT INTO HARDWARE VALUES('MAC','Macintosh','Apple Macintosh','macOSX');</v>
      </c>
    </row>
    <row r="246" spans="1:5" x14ac:dyDescent="0.25">
      <c r="A246" s="11" t="s">
        <v>260</v>
      </c>
      <c r="B246" s="15" t="s">
        <v>1202</v>
      </c>
      <c r="C246" s="6" t="s">
        <v>1203</v>
      </c>
      <c r="D246" s="6" t="s">
        <v>1204</v>
      </c>
      <c r="E246" s="6" t="str">
        <f t="shared" si="14"/>
        <v>INSERT INTO HARDWARE VALUES('PC','IBM','International Business Machines','Linux');</v>
      </c>
    </row>
    <row r="254" spans="1:5" x14ac:dyDescent="0.25">
      <c r="A254" s="40" t="s">
        <v>1207</v>
      </c>
      <c r="B254" s="40" t="s">
        <v>1208</v>
      </c>
    </row>
    <row r="255" spans="1:5" x14ac:dyDescent="0.25">
      <c r="A255" s="1" t="s">
        <v>288</v>
      </c>
    </row>
    <row r="256" spans="1:5" x14ac:dyDescent="0.25">
      <c r="A256" s="5" t="s">
        <v>73</v>
      </c>
      <c r="B256" s="5" t="s">
        <v>76</v>
      </c>
      <c r="C256" s="11" t="s">
        <v>499</v>
      </c>
    </row>
    <row r="257" spans="1:4" x14ac:dyDescent="0.25">
      <c r="A257" s="9" t="s">
        <v>1212</v>
      </c>
      <c r="B257" s="13" t="s">
        <v>76</v>
      </c>
      <c r="C257" s="13" t="s">
        <v>516</v>
      </c>
    </row>
    <row r="258" spans="1:4" x14ac:dyDescent="0.25">
      <c r="A258" s="11" t="s">
        <v>252</v>
      </c>
      <c r="B258" s="15" t="s">
        <v>292</v>
      </c>
      <c r="C258" s="15" t="s">
        <v>534</v>
      </c>
      <c r="D258" s="6" t="str">
        <f t="shared" ref="D258:D266" si="15">CONCATENATE("INSERT INTO HARDWARE_SOFTWARE VALUES","(","'",A258,"'",",","'",B258,"'",")",";")</f>
        <v>INSERT INTO HARDWARE_SOFTWARE VALUES('MAC','APWORD01');</v>
      </c>
    </row>
    <row r="259" spans="1:4" x14ac:dyDescent="0.25">
      <c r="A259" s="11" t="s">
        <v>260</v>
      </c>
      <c r="B259" s="15" t="s">
        <v>309</v>
      </c>
      <c r="C259" s="15" t="s">
        <v>558</v>
      </c>
      <c r="D259" s="6" t="str">
        <f t="shared" si="15"/>
        <v>INSERT INTO HARDWARE_SOFTWARE VALUES('PC','MSEXPL00');</v>
      </c>
    </row>
    <row r="260" spans="1:4" x14ac:dyDescent="0.25">
      <c r="A260" s="11" t="s">
        <v>260</v>
      </c>
      <c r="B260" s="15" t="s">
        <v>336</v>
      </c>
      <c r="C260" s="15" t="s">
        <v>558</v>
      </c>
      <c r="D260" s="6" t="str">
        <f t="shared" si="15"/>
        <v>INSERT INTO HARDWARE_SOFTWARE VALUES('PC','SUNJAVA4');</v>
      </c>
    </row>
    <row r="261" spans="1:4" x14ac:dyDescent="0.25">
      <c r="A261" s="11" t="s">
        <v>260</v>
      </c>
      <c r="B261" s="15" t="s">
        <v>300</v>
      </c>
      <c r="C261" s="15" t="s">
        <v>558</v>
      </c>
      <c r="D261" s="6" t="str">
        <f t="shared" si="15"/>
        <v>INSERT INTO HARDWARE_SOFTWARE VALUES('PC','MSACCS00');</v>
      </c>
    </row>
    <row r="262" spans="1:4" x14ac:dyDescent="0.25">
      <c r="A262" s="11" t="s">
        <v>260</v>
      </c>
      <c r="B262" s="15" t="s">
        <v>306</v>
      </c>
      <c r="C262" s="15" t="s">
        <v>558</v>
      </c>
      <c r="D262" s="6" t="str">
        <f t="shared" si="15"/>
        <v>INSERT INTO HARDWARE_SOFTWARE VALUES('PC','MSEXCL00');</v>
      </c>
    </row>
    <row r="263" spans="1:4" x14ac:dyDescent="0.25">
      <c r="A263" s="11" t="s">
        <v>260</v>
      </c>
      <c r="B263" s="15" t="s">
        <v>318</v>
      </c>
      <c r="C263" s="15" t="s">
        <v>558</v>
      </c>
      <c r="D263" s="6" t="str">
        <f t="shared" si="15"/>
        <v>INSERT INTO HARDWARE_SOFTWARE VALUES('PC','MSPWRP00');</v>
      </c>
    </row>
    <row r="264" spans="1:4" x14ac:dyDescent="0.25">
      <c r="A264" s="11" t="s">
        <v>260</v>
      </c>
      <c r="B264" s="15" t="s">
        <v>326</v>
      </c>
      <c r="C264" s="15" t="s">
        <v>558</v>
      </c>
      <c r="D264" s="6" t="str">
        <f t="shared" si="15"/>
        <v>INSERT INTO HARDWARE_SOFTWARE VALUES('PC','MSWORD00');</v>
      </c>
    </row>
    <row r="265" spans="1:4" x14ac:dyDescent="0.25">
      <c r="A265" s="11" t="s">
        <v>260</v>
      </c>
      <c r="B265" s="15" t="s">
        <v>330</v>
      </c>
      <c r="C265" s="15" t="s">
        <v>558</v>
      </c>
      <c r="D265" s="6" t="str">
        <f t="shared" si="15"/>
        <v>INSERT INTO HARDWARE_SOFTWARE VALUES('PC','NVNETW60');</v>
      </c>
    </row>
    <row r="266" spans="1:4" x14ac:dyDescent="0.25">
      <c r="A266" s="11" t="s">
        <v>252</v>
      </c>
      <c r="B266" s="15" t="s">
        <v>282</v>
      </c>
      <c r="C266" s="15" t="s">
        <v>534</v>
      </c>
      <c r="D266" s="6" t="str">
        <f t="shared" si="15"/>
        <v>INSERT INTO HARDWARE_SOFTWARE VALUES('MAC','ADPHOT50');</v>
      </c>
    </row>
    <row r="267" spans="1:4" x14ac:dyDescent="0.25">
      <c r="A267" s="72" t="s">
        <v>252</v>
      </c>
      <c r="B267" s="74" t="s">
        <v>292</v>
      </c>
      <c r="C267" s="74" t="s">
        <v>534</v>
      </c>
      <c r="D267" s="6" t="s">
        <v>1228</v>
      </c>
    </row>
    <row r="268" spans="1:4" x14ac:dyDescent="0.25">
      <c r="A268" s="72" t="s">
        <v>260</v>
      </c>
      <c r="B268" s="74" t="s">
        <v>336</v>
      </c>
      <c r="C268" s="74" t="s">
        <v>558</v>
      </c>
      <c r="D268" s="6" t="s">
        <v>1228</v>
      </c>
    </row>
    <row r="269" spans="1:4" x14ac:dyDescent="0.25">
      <c r="A269" s="72" t="s">
        <v>260</v>
      </c>
      <c r="B269" s="74" t="s">
        <v>300</v>
      </c>
      <c r="C269" s="74" t="s">
        <v>558</v>
      </c>
      <c r="D269" s="6" t="s">
        <v>1228</v>
      </c>
    </row>
    <row r="270" spans="1:4" x14ac:dyDescent="0.25">
      <c r="A270" s="72" t="s">
        <v>260</v>
      </c>
      <c r="B270" s="74" t="s">
        <v>306</v>
      </c>
      <c r="C270" s="74" t="s">
        <v>558</v>
      </c>
      <c r="D270" s="6" t="s">
        <v>1228</v>
      </c>
    </row>
    <row r="271" spans="1:4" x14ac:dyDescent="0.25">
      <c r="A271" s="72" t="s">
        <v>260</v>
      </c>
      <c r="B271" s="74" t="s">
        <v>318</v>
      </c>
      <c r="C271" s="74" t="s">
        <v>558</v>
      </c>
      <c r="D271" s="6" t="s">
        <v>1228</v>
      </c>
    </row>
    <row r="272" spans="1:4" x14ac:dyDescent="0.25">
      <c r="A272" s="72" t="s">
        <v>260</v>
      </c>
      <c r="B272" s="74" t="s">
        <v>326</v>
      </c>
      <c r="C272" s="74" t="s">
        <v>558</v>
      </c>
      <c r="D272" s="6" t="s">
        <v>1228</v>
      </c>
    </row>
    <row r="273" spans="1:4" x14ac:dyDescent="0.25">
      <c r="A273" s="72" t="s">
        <v>260</v>
      </c>
      <c r="B273" s="74" t="s">
        <v>330</v>
      </c>
      <c r="C273" s="74" t="s">
        <v>558</v>
      </c>
      <c r="D273" s="6" t="s">
        <v>1228</v>
      </c>
    </row>
    <row r="274" spans="1:4" x14ac:dyDescent="0.25">
      <c r="A274" s="72" t="s">
        <v>252</v>
      </c>
      <c r="B274" s="74" t="s">
        <v>282</v>
      </c>
      <c r="C274" s="74" t="s">
        <v>534</v>
      </c>
      <c r="D274" s="6" t="s">
        <v>1228</v>
      </c>
    </row>
    <row r="275" spans="1:4" x14ac:dyDescent="0.25">
      <c r="A275" s="72" t="s">
        <v>252</v>
      </c>
      <c r="B275" s="74" t="s">
        <v>292</v>
      </c>
      <c r="C275" s="74" t="s">
        <v>534</v>
      </c>
      <c r="D275" s="6" t="s">
        <v>1228</v>
      </c>
    </row>
    <row r="276" spans="1:4" x14ac:dyDescent="0.25">
      <c r="A276" s="11" t="s">
        <v>260</v>
      </c>
      <c r="B276" s="15" t="s">
        <v>354</v>
      </c>
      <c r="C276" s="15" t="s">
        <v>558</v>
      </c>
      <c r="D276" s="6" t="str">
        <f t="shared" ref="D276:D277" si="16">CONCATENATE("INSERT INTO HARDWARE_SOFTWARE VALUES","(","'",A276,"'",",","'",B276,"'",")",";")</f>
        <v>INSERT INTO HARDWARE_SOFTWARE VALUES('PC','CPUNOW50');</v>
      </c>
    </row>
    <row r="277" spans="1:4" x14ac:dyDescent="0.25">
      <c r="A277" s="11" t="s">
        <v>260</v>
      </c>
      <c r="B277" s="15" t="s">
        <v>314</v>
      </c>
      <c r="C277" s="15" t="s">
        <v>558</v>
      </c>
      <c r="D277" s="6" t="str">
        <f t="shared" si="16"/>
        <v>INSERT INTO HARDWARE_SOFTWARE VALUES('PC','MSPAINT7');</v>
      </c>
    </row>
    <row r="278" spans="1:4" x14ac:dyDescent="0.25">
      <c r="A278" s="72" t="s">
        <v>260</v>
      </c>
      <c r="B278" s="74" t="s">
        <v>336</v>
      </c>
      <c r="C278" s="74" t="s">
        <v>558</v>
      </c>
      <c r="D278" s="6" t="s">
        <v>1228</v>
      </c>
    </row>
    <row r="279" spans="1:4" x14ac:dyDescent="0.25">
      <c r="A279" s="11" t="s">
        <v>252</v>
      </c>
      <c r="B279" s="15" t="s">
        <v>347</v>
      </c>
      <c r="C279" s="15" t="s">
        <v>534</v>
      </c>
      <c r="D279" s="6" t="str">
        <f>CONCATENATE("INSERT INTO HARDWARE_SOFTWARE VALUES","(","'",A279,"'",",","'",B279,"'",")",";")</f>
        <v>INSERT INTO HARDWARE_SOFTWARE VALUES('MAC','APMACOS7');</v>
      </c>
    </row>
    <row r="280" spans="1:4" x14ac:dyDescent="0.25">
      <c r="A280" s="72" t="s">
        <v>260</v>
      </c>
      <c r="B280" s="74" t="s">
        <v>300</v>
      </c>
      <c r="C280" s="74" t="s">
        <v>558</v>
      </c>
      <c r="D280" s="6" t="s">
        <v>1228</v>
      </c>
    </row>
    <row r="281" spans="1:4" x14ac:dyDescent="0.25">
      <c r="A281" s="72" t="s">
        <v>260</v>
      </c>
      <c r="B281" s="74" t="s">
        <v>306</v>
      </c>
      <c r="C281" s="74" t="s">
        <v>558</v>
      </c>
      <c r="D281" s="6" t="s">
        <v>1228</v>
      </c>
    </row>
    <row r="282" spans="1:4" x14ac:dyDescent="0.25">
      <c r="A282" s="72" t="s">
        <v>260</v>
      </c>
      <c r="B282" s="74" t="s">
        <v>318</v>
      </c>
      <c r="C282" s="74" t="s">
        <v>558</v>
      </c>
      <c r="D282" s="6" t="s">
        <v>1228</v>
      </c>
    </row>
    <row r="283" spans="1:4" x14ac:dyDescent="0.25">
      <c r="A283" s="72" t="s">
        <v>260</v>
      </c>
      <c r="B283" s="74" t="s">
        <v>326</v>
      </c>
      <c r="C283" s="74" t="s">
        <v>558</v>
      </c>
      <c r="D283" s="6" t="s">
        <v>1228</v>
      </c>
    </row>
    <row r="284" spans="1:4" x14ac:dyDescent="0.25">
      <c r="A284" s="72" t="s">
        <v>260</v>
      </c>
      <c r="B284" s="74" t="s">
        <v>330</v>
      </c>
      <c r="C284" s="74" t="s">
        <v>558</v>
      </c>
      <c r="D284" s="6" t="s">
        <v>1228</v>
      </c>
    </row>
    <row r="285" spans="1:4" x14ac:dyDescent="0.25">
      <c r="A285" s="72" t="s">
        <v>252</v>
      </c>
      <c r="B285" s="74" t="s">
        <v>282</v>
      </c>
      <c r="C285" s="74" t="s">
        <v>534</v>
      </c>
      <c r="D285" s="6" t="s">
        <v>1228</v>
      </c>
    </row>
    <row r="286" spans="1:4" x14ac:dyDescent="0.25">
      <c r="A286" s="72" t="s">
        <v>260</v>
      </c>
      <c r="B286" s="74" t="s">
        <v>309</v>
      </c>
      <c r="C286" s="74" t="s">
        <v>558</v>
      </c>
      <c r="D286" s="6" t="s">
        <v>1228</v>
      </c>
    </row>
    <row r="287" spans="1:4" x14ac:dyDescent="0.25">
      <c r="A287" s="11" t="s">
        <v>260</v>
      </c>
      <c r="B287" s="15" t="s">
        <v>322</v>
      </c>
      <c r="C287" s="15" t="s">
        <v>558</v>
      </c>
      <c r="D287" s="6" t="str">
        <f>CONCATENATE("INSERT INTO HARDWARE_SOFTWARE VALUES","(","'",A287,"'",",","'",B287,"'",")",";")</f>
        <v>INSERT INTO HARDWARE_SOFTWARE VALUES('PC','MSWIND00');</v>
      </c>
    </row>
    <row r="288" spans="1:4" x14ac:dyDescent="0.25">
      <c r="A288" s="72" t="s">
        <v>260</v>
      </c>
      <c r="B288" s="74" t="s">
        <v>336</v>
      </c>
      <c r="C288" s="74" t="s">
        <v>558</v>
      </c>
      <c r="D288" s="6" t="s">
        <v>1228</v>
      </c>
    </row>
    <row r="289" spans="1:6" x14ac:dyDescent="0.25">
      <c r="A289" s="72" t="s">
        <v>260</v>
      </c>
      <c r="B289" s="74" t="s">
        <v>309</v>
      </c>
      <c r="C289" s="74" t="s">
        <v>558</v>
      </c>
      <c r="D289" s="6" t="s">
        <v>1228</v>
      </c>
    </row>
    <row r="290" spans="1:6" x14ac:dyDescent="0.25">
      <c r="A290" s="72" t="s">
        <v>260</v>
      </c>
      <c r="B290" s="74" t="s">
        <v>336</v>
      </c>
      <c r="C290" s="74" t="s">
        <v>558</v>
      </c>
      <c r="D290" s="6" t="s">
        <v>1228</v>
      </c>
    </row>
    <row r="291" spans="1:6" x14ac:dyDescent="0.25">
      <c r="A291" s="72" t="s">
        <v>260</v>
      </c>
      <c r="B291" s="74" t="s">
        <v>309</v>
      </c>
      <c r="C291" s="74" t="s">
        <v>558</v>
      </c>
      <c r="D291" s="6" t="s">
        <v>1228</v>
      </c>
    </row>
    <row r="297" spans="1:6" x14ac:dyDescent="0.25">
      <c r="A297" s="1" t="s">
        <v>297</v>
      </c>
    </row>
    <row r="298" spans="1:6" x14ac:dyDescent="0.25">
      <c r="A298" s="5" t="s">
        <v>298</v>
      </c>
      <c r="B298" s="7" t="s">
        <v>305</v>
      </c>
      <c r="C298" s="7" t="s">
        <v>310</v>
      </c>
      <c r="D298" s="1" t="s">
        <v>889</v>
      </c>
      <c r="E298" s="76" t="s">
        <v>1256</v>
      </c>
    </row>
    <row r="299" spans="1:6" x14ac:dyDescent="0.25">
      <c r="A299" s="13" t="s">
        <v>1259</v>
      </c>
      <c r="B299" s="13" t="s">
        <v>305</v>
      </c>
      <c r="C299" s="9" t="s">
        <v>366</v>
      </c>
      <c r="D299" s="9" t="s">
        <v>1260</v>
      </c>
      <c r="E299" s="13" t="s">
        <v>247</v>
      </c>
    </row>
    <row r="300" spans="1:6" x14ac:dyDescent="0.25">
      <c r="A300" s="77">
        <v>1000000002</v>
      </c>
      <c r="B300" s="17" t="s">
        <v>1262</v>
      </c>
      <c r="C300" s="14" t="s">
        <v>1263</v>
      </c>
      <c r="D300" s="76" t="s">
        <v>1067</v>
      </c>
      <c r="E300" s="15" t="s">
        <v>1068</v>
      </c>
      <c r="F300" s="6" t="str">
        <f t="shared" ref="F300:F307" si="17">CONCATENATE("INSERT INTO ORDERT VALUES","(","'",A300,"'",",","'",B300,"'",",","'",C300,"'",",","'",D300,"'",")",";")</f>
        <v>INSERT INTO ORDERT VALUES('1000000002','22-AUG-2017','COMPLETE','1005');</v>
      </c>
    </row>
    <row r="301" spans="1:6" x14ac:dyDescent="0.25">
      <c r="A301" s="77">
        <v>1000000004</v>
      </c>
      <c r="B301" s="17" t="s">
        <v>1266</v>
      </c>
      <c r="C301" s="14" t="s">
        <v>1263</v>
      </c>
      <c r="D301" s="76" t="s">
        <v>1089</v>
      </c>
      <c r="E301" s="15" t="s">
        <v>1090</v>
      </c>
      <c r="F301" s="6" t="str">
        <f t="shared" si="17"/>
        <v>INSERT INTO ORDERT VALUES('1000000004','10-JAN-2018','COMPLETE','1010');</v>
      </c>
    </row>
    <row r="302" spans="1:6" x14ac:dyDescent="0.25">
      <c r="A302" s="77">
        <v>1000000008</v>
      </c>
      <c r="B302" s="17" t="s">
        <v>107</v>
      </c>
      <c r="C302" s="14" t="s">
        <v>1263</v>
      </c>
      <c r="D302" s="76" t="s">
        <v>1107</v>
      </c>
      <c r="E302" s="15" t="s">
        <v>1108</v>
      </c>
      <c r="F302" s="6" t="str">
        <f t="shared" si="17"/>
        <v>INSERT INTO ORDERT VALUES('1000000008','22-APR-2018','COMPLETE','1008');</v>
      </c>
    </row>
    <row r="303" spans="1:6" x14ac:dyDescent="0.25">
      <c r="A303" s="77">
        <v>1000000007</v>
      </c>
      <c r="B303" s="17" t="s">
        <v>1272</v>
      </c>
      <c r="C303" s="14" t="s">
        <v>1263</v>
      </c>
      <c r="D303" s="76" t="s">
        <v>1116</v>
      </c>
      <c r="E303" s="15" t="s">
        <v>1117</v>
      </c>
      <c r="F303" s="6" t="str">
        <f t="shared" si="17"/>
        <v>INSERT INTO ORDERT VALUES('1000000007','21-APR-2018','COMPLETE','1013');</v>
      </c>
    </row>
    <row r="304" spans="1:6" x14ac:dyDescent="0.25">
      <c r="A304" s="77">
        <v>1000000005</v>
      </c>
      <c r="B304" s="17" t="s">
        <v>1274</v>
      </c>
      <c r="C304" s="14" t="s">
        <v>1263</v>
      </c>
      <c r="D304" s="76" t="s">
        <v>1125</v>
      </c>
      <c r="E304" s="15" t="s">
        <v>1126</v>
      </c>
      <c r="F304" s="6" t="str">
        <f t="shared" si="17"/>
        <v>INSERT INTO ORDERT VALUES('1000000005','30-MAR-2018','COMPLETE','1006');</v>
      </c>
    </row>
    <row r="305" spans="1:6" x14ac:dyDescent="0.25">
      <c r="A305" s="77">
        <v>1000000006</v>
      </c>
      <c r="B305" s="17" t="s">
        <v>220</v>
      </c>
      <c r="C305" s="14" t="s">
        <v>1263</v>
      </c>
      <c r="D305" s="76" t="s">
        <v>1125</v>
      </c>
      <c r="E305" s="15" t="s">
        <v>1126</v>
      </c>
      <c r="F305" s="6" t="str">
        <f t="shared" si="17"/>
        <v>INSERT INTO ORDERT VALUES('1000000006','10-APR-2018','COMPLETE','1006');</v>
      </c>
    </row>
    <row r="306" spans="1:6" x14ac:dyDescent="0.25">
      <c r="A306" s="77">
        <v>1000000001</v>
      </c>
      <c r="B306" s="17" t="s">
        <v>1276</v>
      </c>
      <c r="C306" s="14" t="s">
        <v>1263</v>
      </c>
      <c r="D306" s="76" t="s">
        <v>1136</v>
      </c>
      <c r="E306" s="15" t="s">
        <v>1137</v>
      </c>
      <c r="F306" s="6" t="str">
        <f t="shared" si="17"/>
        <v>INSERT INTO ORDERT VALUES('1000000001','15-AUG-2017','COMPLETE','1007');</v>
      </c>
    </row>
    <row r="307" spans="1:6" x14ac:dyDescent="0.25">
      <c r="A307" s="77">
        <v>1000000003</v>
      </c>
      <c r="B307" s="17" t="s">
        <v>1277</v>
      </c>
      <c r="C307" s="14" t="s">
        <v>1263</v>
      </c>
      <c r="D307" s="76" t="s">
        <v>1136</v>
      </c>
      <c r="E307" s="15" t="s">
        <v>1137</v>
      </c>
      <c r="F307" s="6" t="str">
        <f t="shared" si="17"/>
        <v>INSERT INTO ORDERT VALUES('1000000003','02-SEP-2017','COMPLETE','1007');</v>
      </c>
    </row>
    <row r="320" spans="1:6" x14ac:dyDescent="0.25">
      <c r="A320" s="1" t="s">
        <v>320</v>
      </c>
    </row>
    <row r="321" spans="1:11" x14ac:dyDescent="0.25">
      <c r="A321" s="5" t="s">
        <v>298</v>
      </c>
      <c r="B321" s="5" t="s">
        <v>203</v>
      </c>
      <c r="C321" s="7" t="s">
        <v>331</v>
      </c>
      <c r="D321" s="7" t="s">
        <v>335</v>
      </c>
      <c r="E321" s="76" t="s">
        <v>1280</v>
      </c>
      <c r="K321" s="5"/>
    </row>
    <row r="322" spans="1:11" ht="14.25" x14ac:dyDescent="0.2">
      <c r="A322" s="13" t="s">
        <v>1259</v>
      </c>
      <c r="B322" s="20" t="s">
        <v>1283</v>
      </c>
      <c r="C322" s="13" t="s">
        <v>802</v>
      </c>
      <c r="D322" s="13" t="s">
        <v>812</v>
      </c>
      <c r="E322" s="13" t="s">
        <v>781</v>
      </c>
      <c r="K322" s="13"/>
    </row>
    <row r="323" spans="1:11" x14ac:dyDescent="0.25">
      <c r="A323" s="77">
        <v>1000000002</v>
      </c>
      <c r="B323" s="76" t="s">
        <v>640</v>
      </c>
      <c r="C323" s="15">
        <v>4</v>
      </c>
      <c r="D323" s="29">
        <v>30</v>
      </c>
      <c r="E323" s="15" t="s">
        <v>644</v>
      </c>
      <c r="F323" s="6" t="str">
        <f t="shared" ref="F323:F338" si="18">CONCATENATE("INSERT INTO ORDER_LINE VALUES","(","'",A323,"'",",","'",B323,"'",",",C323,",",D323,")",";")</f>
        <v>INSERT INTO ORDER_LINE VALUES('1000000002','978-3-16-148410-0',4,30);</v>
      </c>
      <c r="K323" s="77"/>
    </row>
    <row r="324" spans="1:11" x14ac:dyDescent="0.25">
      <c r="A324" s="77">
        <v>1000000004</v>
      </c>
      <c r="B324" s="76" t="s">
        <v>585</v>
      </c>
      <c r="C324" s="15">
        <v>10</v>
      </c>
      <c r="D324" s="29">
        <v>30</v>
      </c>
      <c r="E324" s="15" t="s">
        <v>587</v>
      </c>
      <c r="F324" s="6" t="str">
        <f t="shared" si="18"/>
        <v>INSERT INTO ORDER_LINE VALUES('1000000004','978-7-24-039747-5',10,30);</v>
      </c>
      <c r="K324" s="77"/>
    </row>
    <row r="325" spans="1:11" x14ac:dyDescent="0.25">
      <c r="A325" s="77">
        <v>1000000008</v>
      </c>
      <c r="B325" s="76" t="s">
        <v>572</v>
      </c>
      <c r="C325" s="15">
        <v>5</v>
      </c>
      <c r="D325" s="29">
        <v>50</v>
      </c>
      <c r="E325" s="15" t="s">
        <v>578</v>
      </c>
      <c r="F325" s="6" t="str">
        <f t="shared" si="18"/>
        <v>INSERT INTO ORDER_LINE VALUES('1000000008','978-9-41-082618-1',5,50);</v>
      </c>
      <c r="K325" s="77"/>
    </row>
    <row r="326" spans="1:11" x14ac:dyDescent="0.25">
      <c r="A326" s="77">
        <v>1000000008</v>
      </c>
      <c r="B326" s="76" t="s">
        <v>627</v>
      </c>
      <c r="C326" s="15">
        <v>2</v>
      </c>
      <c r="D326" s="29">
        <v>40</v>
      </c>
      <c r="E326" s="15" t="s">
        <v>631</v>
      </c>
      <c r="F326" s="6" t="str">
        <f t="shared" si="18"/>
        <v>INSERT INTO ORDER_LINE VALUES('1000000008','978-2-52-852947-9',2,40);</v>
      </c>
      <c r="K326" s="77"/>
    </row>
    <row r="327" spans="1:11" x14ac:dyDescent="0.25">
      <c r="A327" s="77">
        <v>1000000008</v>
      </c>
      <c r="B327" s="76" t="s">
        <v>593</v>
      </c>
      <c r="C327" s="15">
        <v>6</v>
      </c>
      <c r="D327" s="29">
        <v>40</v>
      </c>
      <c r="E327" s="15" t="s">
        <v>595</v>
      </c>
      <c r="F327" s="6" t="str">
        <f t="shared" si="18"/>
        <v>INSERT INTO ORDER_LINE VALUES('1000000008','978-6-91-682987-2',6,40);</v>
      </c>
      <c r="K327" s="77"/>
    </row>
    <row r="328" spans="1:11" x14ac:dyDescent="0.25">
      <c r="A328" s="77">
        <v>1000000008</v>
      </c>
      <c r="B328" s="76" t="s">
        <v>738</v>
      </c>
      <c r="C328" s="15">
        <v>7</v>
      </c>
      <c r="D328" s="29">
        <v>25</v>
      </c>
      <c r="E328" s="15" t="s">
        <v>739</v>
      </c>
      <c r="F328" s="6" t="str">
        <f t="shared" si="18"/>
        <v>INSERT INTO ORDER_LINE VALUES('1000000008','978-1-04-028763-8',7,25);</v>
      </c>
      <c r="K328" s="77"/>
    </row>
    <row r="329" spans="1:11" x14ac:dyDescent="0.25">
      <c r="A329" s="77">
        <v>1000000007</v>
      </c>
      <c r="B329" s="76" t="s">
        <v>617</v>
      </c>
      <c r="C329" s="15">
        <v>11</v>
      </c>
      <c r="D329" s="29">
        <v>50</v>
      </c>
      <c r="E329" s="15" t="s">
        <v>621</v>
      </c>
      <c r="F329" s="6" t="str">
        <f t="shared" si="18"/>
        <v>INSERT INTO ORDER_LINE VALUES('1000000007','978-9-02-748298-2',11,50);</v>
      </c>
      <c r="K329" s="77"/>
    </row>
    <row r="330" spans="1:11" x14ac:dyDescent="0.25">
      <c r="A330" s="77">
        <v>1000000007</v>
      </c>
      <c r="B330" s="76" t="s">
        <v>685</v>
      </c>
      <c r="C330" s="15">
        <v>8</v>
      </c>
      <c r="D330" s="29">
        <v>85</v>
      </c>
      <c r="E330" s="15" t="s">
        <v>687</v>
      </c>
      <c r="F330" s="6" t="str">
        <f t="shared" si="18"/>
        <v>INSERT INTO ORDER_LINE VALUES('1000000007','978-1-05-948371-4',8,85);</v>
      </c>
      <c r="K330" s="77"/>
    </row>
    <row r="331" spans="1:11" x14ac:dyDescent="0.25">
      <c r="A331" s="77">
        <v>1000000005</v>
      </c>
      <c r="B331" s="76" t="s">
        <v>572</v>
      </c>
      <c r="C331" s="15">
        <v>5</v>
      </c>
      <c r="D331" s="29">
        <v>50</v>
      </c>
      <c r="E331" s="15" t="s">
        <v>578</v>
      </c>
      <c r="F331" s="6" t="str">
        <f t="shared" si="18"/>
        <v>INSERT INTO ORDER_LINE VALUES('1000000005','978-9-41-082618-1',5,50);</v>
      </c>
      <c r="K331" s="77"/>
    </row>
    <row r="332" spans="1:11" x14ac:dyDescent="0.25">
      <c r="A332" s="77">
        <v>1000000005</v>
      </c>
      <c r="B332" s="76" t="s">
        <v>593</v>
      </c>
      <c r="C332" s="15">
        <v>5</v>
      </c>
      <c r="D332" s="29">
        <v>40</v>
      </c>
      <c r="E332" s="15" t="s">
        <v>595</v>
      </c>
      <c r="F332" s="6" t="str">
        <f t="shared" si="18"/>
        <v>INSERT INTO ORDER_LINE VALUES('1000000005','978-6-91-682987-2',5,40);</v>
      </c>
      <c r="K332" s="77"/>
    </row>
    <row r="333" spans="1:11" x14ac:dyDescent="0.25">
      <c r="A333" s="77">
        <v>1000000006</v>
      </c>
      <c r="B333" s="76" t="s">
        <v>601</v>
      </c>
      <c r="C333" s="15">
        <v>9</v>
      </c>
      <c r="D333" s="29">
        <v>40</v>
      </c>
      <c r="E333" s="15" t="s">
        <v>603</v>
      </c>
      <c r="F333" s="6" t="str">
        <f t="shared" si="18"/>
        <v>INSERT INTO ORDER_LINE VALUES('1000000006','978-3-16-434327-5',9,40);</v>
      </c>
      <c r="K333" s="77"/>
    </row>
    <row r="334" spans="1:11" x14ac:dyDescent="0.25">
      <c r="A334" s="77">
        <v>1000000001</v>
      </c>
      <c r="B334" s="76" t="s">
        <v>655</v>
      </c>
      <c r="C334" s="15">
        <v>2</v>
      </c>
      <c r="D334" s="29">
        <v>20</v>
      </c>
      <c r="E334" s="15" t="s">
        <v>657</v>
      </c>
      <c r="F334" s="6" t="str">
        <f t="shared" si="18"/>
        <v>INSERT INTO ORDER_LINE VALUES('1000000001','978-4-33-058176-7',2,20);</v>
      </c>
      <c r="K334" s="77"/>
    </row>
    <row r="335" spans="1:11" x14ac:dyDescent="0.25">
      <c r="A335" s="77">
        <v>1000000001</v>
      </c>
      <c r="B335" s="76" t="s">
        <v>627</v>
      </c>
      <c r="C335" s="15">
        <v>3</v>
      </c>
      <c r="D335" s="29">
        <v>40</v>
      </c>
      <c r="E335" s="15" t="s">
        <v>631</v>
      </c>
      <c r="F335" s="6" t="str">
        <f t="shared" si="18"/>
        <v>INSERT INTO ORDER_LINE VALUES('1000000001','978-2-52-852947-9',3,40);</v>
      </c>
      <c r="K335" s="77"/>
    </row>
    <row r="336" spans="1:11" x14ac:dyDescent="0.25">
      <c r="A336" s="77">
        <v>1000000001</v>
      </c>
      <c r="B336" s="76" t="s">
        <v>718</v>
      </c>
      <c r="C336" s="15">
        <v>5</v>
      </c>
      <c r="D336" s="29">
        <v>25</v>
      </c>
      <c r="E336" s="15" t="s">
        <v>722</v>
      </c>
      <c r="F336" s="6" t="str">
        <f t="shared" si="18"/>
        <v>INSERT INTO ORDER_LINE VALUES('1000000001','978-3-54-068205-5',5,25);</v>
      </c>
      <c r="K336" s="77"/>
    </row>
    <row r="337" spans="1:11" x14ac:dyDescent="0.25">
      <c r="A337" s="77">
        <v>1000000003</v>
      </c>
      <c r="B337" s="76" t="s">
        <v>676</v>
      </c>
      <c r="C337" s="15">
        <v>3</v>
      </c>
      <c r="D337" s="29">
        <v>125</v>
      </c>
      <c r="E337" s="15" t="s">
        <v>679</v>
      </c>
      <c r="F337" s="6" t="str">
        <f t="shared" si="18"/>
        <v>INSERT INTO ORDER_LINE VALUES('1000000003','978-2-04-423874-9',3,125);</v>
      </c>
      <c r="K337" s="77"/>
    </row>
    <row r="338" spans="1:11" x14ac:dyDescent="0.25">
      <c r="A338" s="77">
        <v>1000000003</v>
      </c>
      <c r="B338" s="76" t="s">
        <v>735</v>
      </c>
      <c r="C338" s="15">
        <v>6</v>
      </c>
      <c r="D338" s="29">
        <v>50</v>
      </c>
      <c r="E338" s="15" t="s">
        <v>736</v>
      </c>
      <c r="F338" s="6" t="str">
        <f t="shared" si="18"/>
        <v>INSERT INTO ORDER_LINE VALUES('1000000003','978-8-43-423565-8',6,50);</v>
      </c>
      <c r="K338" s="77"/>
    </row>
    <row r="343" spans="1:11" x14ac:dyDescent="0.25">
      <c r="A343" s="1" t="s">
        <v>340</v>
      </c>
      <c r="D343" s="6" t="s">
        <v>1316</v>
      </c>
    </row>
    <row r="344" spans="1:11" x14ac:dyDescent="0.25">
      <c r="A344" s="5" t="s">
        <v>346</v>
      </c>
      <c r="B344" s="5" t="s">
        <v>203</v>
      </c>
      <c r="C344" s="7" t="s">
        <v>350</v>
      </c>
      <c r="D344" s="9" t="s">
        <v>1317</v>
      </c>
      <c r="E344" s="76" t="s">
        <v>1280</v>
      </c>
      <c r="J344" s="5"/>
    </row>
    <row r="345" spans="1:11" ht="14.25" x14ac:dyDescent="0.2">
      <c r="A345" s="13" t="s">
        <v>1319</v>
      </c>
      <c r="B345" s="20" t="s">
        <v>1283</v>
      </c>
      <c r="C345" s="13" t="s">
        <v>1321</v>
      </c>
      <c r="D345" s="13" t="s">
        <v>1322</v>
      </c>
      <c r="E345" s="13" t="s">
        <v>1323</v>
      </c>
      <c r="J345" s="13"/>
    </row>
    <row r="346" spans="1:11" x14ac:dyDescent="0.25">
      <c r="A346" s="77">
        <v>56</v>
      </c>
      <c r="B346" s="76" t="s">
        <v>640</v>
      </c>
      <c r="C346" s="15">
        <v>3</v>
      </c>
      <c r="D346" s="23" t="s">
        <v>1326</v>
      </c>
      <c r="E346" s="20" t="s">
        <v>644</v>
      </c>
      <c r="F346" s="6" t="str">
        <f t="shared" ref="F346:F374" si="19">CONCATENATE("INSERT INTO SHIPMENT_LINE VALUES","(","'",A346,"'",",","'",B346,"'",",",C346,")",";")</f>
        <v>INSERT INTO SHIPMENT_LINE VALUES('56','978-3-16-148410-0',3);</v>
      </c>
      <c r="J346" s="77"/>
    </row>
    <row r="347" spans="1:11" x14ac:dyDescent="0.25">
      <c r="A347" s="77">
        <v>66</v>
      </c>
      <c r="B347" s="76" t="s">
        <v>640</v>
      </c>
      <c r="C347" s="15">
        <v>1</v>
      </c>
      <c r="D347" s="23" t="s">
        <v>1331</v>
      </c>
      <c r="E347" s="20" t="s">
        <v>644</v>
      </c>
      <c r="F347" s="6" t="str">
        <f t="shared" si="19"/>
        <v>INSERT INTO SHIPMENT_LINE VALUES('66','978-3-16-148410-0',1);</v>
      </c>
      <c r="J347" s="77"/>
    </row>
    <row r="348" spans="1:11" x14ac:dyDescent="0.25">
      <c r="A348" s="77">
        <v>54</v>
      </c>
      <c r="B348" s="76" t="s">
        <v>585</v>
      </c>
      <c r="C348" s="15">
        <v>10</v>
      </c>
      <c r="D348" s="23" t="s">
        <v>1333</v>
      </c>
      <c r="E348" s="20" t="s">
        <v>587</v>
      </c>
      <c r="F348" s="6" t="str">
        <f t="shared" si="19"/>
        <v>INSERT INTO SHIPMENT_LINE VALUES('54','978-7-24-039747-5',10);</v>
      </c>
      <c r="J348" s="77"/>
    </row>
    <row r="349" spans="1:11" x14ac:dyDescent="0.25">
      <c r="A349" s="77">
        <v>53</v>
      </c>
      <c r="B349" s="76" t="s">
        <v>572</v>
      </c>
      <c r="C349" s="15">
        <v>3</v>
      </c>
      <c r="D349" s="23" t="s">
        <v>108</v>
      </c>
      <c r="E349" s="20" t="s">
        <v>578</v>
      </c>
      <c r="F349" s="6" t="str">
        <f t="shared" si="19"/>
        <v>INSERT INTO SHIPMENT_LINE VALUES('53','978-9-41-082618-1',3);</v>
      </c>
      <c r="J349" s="77"/>
    </row>
    <row r="350" spans="1:11" x14ac:dyDescent="0.25">
      <c r="A350" s="77">
        <v>53</v>
      </c>
      <c r="B350" s="76" t="s">
        <v>627</v>
      </c>
      <c r="C350" s="15">
        <v>1</v>
      </c>
      <c r="D350" s="23" t="s">
        <v>108</v>
      </c>
      <c r="E350" s="20" t="s">
        <v>631</v>
      </c>
      <c r="F350" s="6" t="str">
        <f t="shared" si="19"/>
        <v>INSERT INTO SHIPMENT_LINE VALUES('53','978-2-52-852947-9',1);</v>
      </c>
      <c r="J350" s="77"/>
    </row>
    <row r="351" spans="1:11" x14ac:dyDescent="0.25">
      <c r="A351" s="77">
        <v>53</v>
      </c>
      <c r="B351" s="76" t="s">
        <v>593</v>
      </c>
      <c r="C351" s="15">
        <v>2</v>
      </c>
      <c r="D351" s="23" t="s">
        <v>108</v>
      </c>
      <c r="E351" s="20" t="s">
        <v>595</v>
      </c>
      <c r="F351" s="6" t="str">
        <f t="shared" si="19"/>
        <v>INSERT INTO SHIPMENT_LINE VALUES('53','978-6-91-682987-2',2);</v>
      </c>
      <c r="J351" s="77"/>
    </row>
    <row r="352" spans="1:11" x14ac:dyDescent="0.25">
      <c r="A352" s="77">
        <v>53</v>
      </c>
      <c r="B352" s="76" t="s">
        <v>738</v>
      </c>
      <c r="C352" s="15">
        <v>3</v>
      </c>
      <c r="D352" s="23" t="s">
        <v>108</v>
      </c>
      <c r="E352" s="20" t="s">
        <v>739</v>
      </c>
      <c r="F352" s="6" t="str">
        <f t="shared" si="19"/>
        <v>INSERT INTO SHIPMENT_LINE VALUES('53','978-1-04-028763-8',3);</v>
      </c>
      <c r="J352" s="77"/>
    </row>
    <row r="353" spans="1:26" x14ac:dyDescent="0.25">
      <c r="A353" s="77">
        <v>101</v>
      </c>
      <c r="B353" s="76" t="s">
        <v>572</v>
      </c>
      <c r="C353" s="15">
        <v>1</v>
      </c>
      <c r="D353" s="23" t="s">
        <v>1336</v>
      </c>
      <c r="E353" s="20" t="s">
        <v>578</v>
      </c>
      <c r="F353" s="6" t="str">
        <f t="shared" si="19"/>
        <v>INSERT INTO SHIPMENT_LINE VALUES('101','978-9-41-082618-1',1);</v>
      </c>
      <c r="J353" s="77"/>
    </row>
    <row r="354" spans="1:26" x14ac:dyDescent="0.25">
      <c r="A354" s="77">
        <v>101</v>
      </c>
      <c r="B354" s="76" t="s">
        <v>627</v>
      </c>
      <c r="C354" s="15">
        <v>1</v>
      </c>
      <c r="D354" s="23" t="s">
        <v>1336</v>
      </c>
      <c r="E354" s="20" t="s">
        <v>631</v>
      </c>
      <c r="F354" s="6" t="str">
        <f t="shared" si="19"/>
        <v>INSERT INTO SHIPMENT_LINE VALUES('101','978-2-52-852947-9',1);</v>
      </c>
      <c r="J354" s="77"/>
    </row>
    <row r="355" spans="1:26" x14ac:dyDescent="0.25">
      <c r="A355" s="77">
        <v>95</v>
      </c>
      <c r="B355" s="76" t="s">
        <v>572</v>
      </c>
      <c r="C355" s="15">
        <v>1</v>
      </c>
      <c r="D355" s="23" t="s">
        <v>175</v>
      </c>
      <c r="E355" s="20" t="s">
        <v>578</v>
      </c>
      <c r="F355" s="6" t="str">
        <f t="shared" si="19"/>
        <v>INSERT INTO SHIPMENT_LINE VALUES('95','978-9-41-082618-1',1);</v>
      </c>
      <c r="J355" s="77"/>
    </row>
    <row r="356" spans="1:26" x14ac:dyDescent="0.25">
      <c r="A356" s="77">
        <v>98</v>
      </c>
      <c r="B356" s="76" t="s">
        <v>593</v>
      </c>
      <c r="C356" s="15">
        <v>4</v>
      </c>
      <c r="D356" s="23" t="s">
        <v>1339</v>
      </c>
      <c r="E356" s="20" t="s">
        <v>595</v>
      </c>
      <c r="F356" s="6" t="str">
        <f t="shared" si="19"/>
        <v>INSERT INTO SHIPMENT_LINE VALUES('98','978-6-91-682987-2',4);</v>
      </c>
      <c r="J356" s="77"/>
    </row>
    <row r="357" spans="1:26" x14ac:dyDescent="0.25">
      <c r="A357" s="77">
        <v>98</v>
      </c>
      <c r="B357" s="76" t="s">
        <v>738</v>
      </c>
      <c r="C357" s="15">
        <v>4</v>
      </c>
      <c r="D357" s="23" t="s">
        <v>1339</v>
      </c>
      <c r="E357" s="20" t="s">
        <v>739</v>
      </c>
      <c r="F357" s="6" t="str">
        <f t="shared" si="19"/>
        <v>INSERT INTO SHIPMENT_LINE VALUES('98','978-1-04-028763-8',4);</v>
      </c>
      <c r="J357" s="77"/>
    </row>
    <row r="358" spans="1:26" x14ac:dyDescent="0.25">
      <c r="A358" s="77">
        <v>61</v>
      </c>
      <c r="B358" s="76" t="s">
        <v>617</v>
      </c>
      <c r="C358" s="15">
        <v>11</v>
      </c>
      <c r="D358" s="23" t="s">
        <v>1336</v>
      </c>
      <c r="E358" s="20" t="s">
        <v>621</v>
      </c>
      <c r="F358" s="6" t="str">
        <f t="shared" si="19"/>
        <v>INSERT INTO SHIPMENT_LINE VALUES('61','978-9-02-748298-2',11);</v>
      </c>
      <c r="J358" s="77"/>
    </row>
    <row r="359" spans="1:26" x14ac:dyDescent="0.25">
      <c r="A359" s="77">
        <v>61</v>
      </c>
      <c r="B359" s="76" t="s">
        <v>685</v>
      </c>
      <c r="C359" s="15">
        <v>8</v>
      </c>
      <c r="D359" s="23" t="s">
        <v>1336</v>
      </c>
      <c r="E359" s="20" t="s">
        <v>687</v>
      </c>
      <c r="F359" s="6" t="str">
        <f t="shared" si="19"/>
        <v>INSERT INTO SHIPMENT_LINE VALUES('61','978-1-05-948371-4',8);</v>
      </c>
      <c r="J359" s="77"/>
    </row>
    <row r="360" spans="1:26" x14ac:dyDescent="0.25">
      <c r="A360" s="77">
        <v>65</v>
      </c>
      <c r="B360" s="76" t="s">
        <v>572</v>
      </c>
      <c r="C360" s="15">
        <v>5</v>
      </c>
      <c r="D360" s="23" t="s">
        <v>80</v>
      </c>
      <c r="E360" s="20" t="s">
        <v>578</v>
      </c>
      <c r="F360" s="6" t="str">
        <f t="shared" si="19"/>
        <v>INSERT INTO SHIPMENT_LINE VALUES('65','978-9-41-082618-1',5);</v>
      </c>
      <c r="J360" s="77"/>
    </row>
    <row r="361" spans="1:26" x14ac:dyDescent="0.25">
      <c r="A361" s="77">
        <v>65</v>
      </c>
      <c r="B361" s="76" t="s">
        <v>593</v>
      </c>
      <c r="C361" s="15">
        <v>5</v>
      </c>
      <c r="D361" s="23" t="s">
        <v>80</v>
      </c>
      <c r="E361" s="20" t="s">
        <v>595</v>
      </c>
      <c r="F361" s="6" t="str">
        <f t="shared" si="19"/>
        <v>INSERT INTO SHIPMENT_LINE VALUES('65','978-6-91-682987-2',5);</v>
      </c>
      <c r="J361" s="77"/>
    </row>
    <row r="362" spans="1:26" x14ac:dyDescent="0.25">
      <c r="A362" s="77">
        <v>76</v>
      </c>
      <c r="B362" s="76" t="s">
        <v>601</v>
      </c>
      <c r="C362" s="15">
        <v>9</v>
      </c>
      <c r="D362" s="23" t="s">
        <v>136</v>
      </c>
      <c r="E362" s="20" t="s">
        <v>603</v>
      </c>
      <c r="F362" s="6" t="str">
        <f t="shared" si="19"/>
        <v>INSERT INTO SHIPMENT_LINE VALUES('76','978-3-16-434327-5',9);</v>
      </c>
      <c r="J362" s="77"/>
    </row>
    <row r="363" spans="1:26" x14ac:dyDescent="0.25">
      <c r="A363" s="77">
        <v>71</v>
      </c>
      <c r="B363" s="76" t="s">
        <v>655</v>
      </c>
      <c r="C363" s="15">
        <v>2</v>
      </c>
      <c r="D363" s="23" t="s">
        <v>1346</v>
      </c>
      <c r="E363" s="20" t="s">
        <v>657</v>
      </c>
      <c r="F363" s="6" t="str">
        <f t="shared" si="19"/>
        <v>INSERT INTO SHIPMENT_LINE VALUES('71','978-4-33-058176-7',2);</v>
      </c>
      <c r="J363" s="77"/>
    </row>
    <row r="364" spans="1:26" x14ac:dyDescent="0.25">
      <c r="A364" s="77">
        <v>71</v>
      </c>
      <c r="B364" s="76" t="s">
        <v>627</v>
      </c>
      <c r="C364" s="15">
        <v>3</v>
      </c>
      <c r="D364" s="34" t="s">
        <v>1346</v>
      </c>
      <c r="E364" s="20" t="s">
        <v>631</v>
      </c>
      <c r="F364" s="6" t="str">
        <f t="shared" si="19"/>
        <v>INSERT INTO SHIPMENT_LINE VALUES('71','978-2-52-852947-9',3);</v>
      </c>
      <c r="J364" s="77"/>
    </row>
    <row r="365" spans="1:26" x14ac:dyDescent="0.25">
      <c r="A365" s="77">
        <v>71</v>
      </c>
      <c r="B365" s="76" t="s">
        <v>718</v>
      </c>
      <c r="C365" s="15">
        <v>5</v>
      </c>
      <c r="D365" s="23" t="s">
        <v>1346</v>
      </c>
      <c r="E365" s="20" t="s">
        <v>722</v>
      </c>
      <c r="F365" s="6" t="str">
        <f t="shared" si="19"/>
        <v>INSERT INTO SHIPMENT_LINE VALUES('71','978-3-54-068205-5',5);</v>
      </c>
      <c r="J365" s="77"/>
    </row>
    <row r="366" spans="1:26" x14ac:dyDescent="0.25">
      <c r="A366" s="77">
        <v>83</v>
      </c>
      <c r="B366" s="76" t="s">
        <v>676</v>
      </c>
      <c r="C366" s="15">
        <v>3</v>
      </c>
      <c r="D366" s="23" t="s">
        <v>1347</v>
      </c>
      <c r="E366" s="20" t="s">
        <v>679</v>
      </c>
      <c r="F366" s="6" t="str">
        <f t="shared" si="19"/>
        <v>INSERT INTO SHIPMENT_LINE VALUES('83','978-2-04-423874-9',3);</v>
      </c>
      <c r="J366" s="77"/>
    </row>
    <row r="367" spans="1:26" x14ac:dyDescent="0.25">
      <c r="A367" s="77">
        <v>83</v>
      </c>
      <c r="B367" s="76" t="s">
        <v>735</v>
      </c>
      <c r="C367" s="15">
        <v>6</v>
      </c>
      <c r="D367" s="23" t="s">
        <v>1347</v>
      </c>
      <c r="E367" s="20" t="s">
        <v>736</v>
      </c>
      <c r="F367" s="6" t="str">
        <f t="shared" si="19"/>
        <v>INSERT INTO SHIPMENT_LINE VALUES('83','978-8-43-423565-8',6);</v>
      </c>
      <c r="J367" s="77"/>
    </row>
    <row r="368" spans="1:26" x14ac:dyDescent="0.25">
      <c r="A368" s="85">
        <v>71</v>
      </c>
      <c r="B368" s="86" t="s">
        <v>627</v>
      </c>
      <c r="C368" s="74">
        <v>1</v>
      </c>
      <c r="D368" s="87" t="s">
        <v>1346</v>
      </c>
      <c r="E368" s="88" t="s">
        <v>631</v>
      </c>
      <c r="F368" s="89" t="str">
        <f t="shared" si="19"/>
        <v>INSERT INTO SHIPMENT_LINE VALUES('71','978-2-52-852947-9',1);</v>
      </c>
      <c r="G368" s="89"/>
      <c r="H368" s="89"/>
      <c r="I368" s="89"/>
      <c r="J368" s="85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spans="1:26" x14ac:dyDescent="0.25">
      <c r="A369" s="85">
        <v>71</v>
      </c>
      <c r="B369" s="86" t="s">
        <v>718</v>
      </c>
      <c r="C369" s="74">
        <v>1</v>
      </c>
      <c r="D369" s="87" t="s">
        <v>1346</v>
      </c>
      <c r="E369" s="88" t="s">
        <v>722</v>
      </c>
      <c r="F369" s="89" t="str">
        <f t="shared" si="19"/>
        <v>INSERT INTO SHIPMENT_LINE VALUES('71','978-3-54-068205-5',1);</v>
      </c>
      <c r="G369" s="89"/>
      <c r="H369" s="89"/>
      <c r="I369" s="89"/>
      <c r="J369" s="85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spans="1:26" x14ac:dyDescent="0.25">
      <c r="A370" s="85">
        <v>83</v>
      </c>
      <c r="B370" s="86" t="s">
        <v>676</v>
      </c>
      <c r="C370" s="74">
        <v>1</v>
      </c>
      <c r="D370" s="87" t="s">
        <v>1347</v>
      </c>
      <c r="E370" s="88" t="s">
        <v>679</v>
      </c>
      <c r="F370" s="89" t="str">
        <f t="shared" si="19"/>
        <v>INSERT INTO SHIPMENT_LINE VALUES('83','978-2-04-423874-9',1);</v>
      </c>
      <c r="G370" s="89"/>
      <c r="H370" s="89"/>
      <c r="I370" s="89"/>
      <c r="J370" s="85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spans="1:26" x14ac:dyDescent="0.25">
      <c r="A371" s="85">
        <v>83</v>
      </c>
      <c r="B371" s="86" t="s">
        <v>735</v>
      </c>
      <c r="C371" s="74">
        <v>2</v>
      </c>
      <c r="D371" s="87" t="s">
        <v>1347</v>
      </c>
      <c r="E371" s="88" t="s">
        <v>736</v>
      </c>
      <c r="F371" s="89" t="str">
        <f t="shared" si="19"/>
        <v>INSERT INTO SHIPMENT_LINE VALUES('83','978-8-43-423565-8',2);</v>
      </c>
      <c r="G371" s="89"/>
      <c r="H371" s="89"/>
      <c r="I371" s="89"/>
      <c r="J371" s="85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spans="1:26" x14ac:dyDescent="0.25">
      <c r="A372" s="85">
        <v>83</v>
      </c>
      <c r="B372" s="86" t="s">
        <v>735</v>
      </c>
      <c r="C372" s="74">
        <v>2</v>
      </c>
      <c r="D372" s="87" t="s">
        <v>1347</v>
      </c>
      <c r="E372" s="88" t="s">
        <v>736</v>
      </c>
      <c r="F372" s="89" t="str">
        <f t="shared" si="19"/>
        <v>INSERT INTO SHIPMENT_LINE VALUES('83','978-8-43-423565-8',2);</v>
      </c>
      <c r="G372" s="89"/>
      <c r="H372" s="89"/>
      <c r="I372" s="89"/>
      <c r="J372" s="85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spans="1:26" x14ac:dyDescent="0.25">
      <c r="A373" s="85">
        <v>83</v>
      </c>
      <c r="B373" s="86" t="s">
        <v>735</v>
      </c>
      <c r="C373" s="74">
        <v>1</v>
      </c>
      <c r="D373" s="90" t="s">
        <v>1347</v>
      </c>
      <c r="E373" s="88" t="s">
        <v>736</v>
      </c>
      <c r="F373" s="89" t="str">
        <f t="shared" si="19"/>
        <v>INSERT INTO SHIPMENT_LINE VALUES('83','978-8-43-423565-8',1);</v>
      </c>
      <c r="G373" s="89"/>
      <c r="H373" s="89"/>
      <c r="I373" s="89"/>
      <c r="J373" s="85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spans="1:26" x14ac:dyDescent="0.25">
      <c r="A374" s="77">
        <v>71</v>
      </c>
      <c r="B374" s="76" t="s">
        <v>718</v>
      </c>
      <c r="C374" s="15">
        <v>3</v>
      </c>
      <c r="D374" s="23" t="s">
        <v>1346</v>
      </c>
      <c r="E374" s="20" t="s">
        <v>722</v>
      </c>
      <c r="F374" s="6" t="str">
        <f t="shared" si="19"/>
        <v>INSERT INTO SHIPMENT_LINE VALUES('71','978-3-54-068205-5',3);</v>
      </c>
      <c r="J374" s="77"/>
    </row>
    <row r="375" spans="1:26" x14ac:dyDescent="0.25">
      <c r="B375" s="6"/>
    </row>
    <row r="376" spans="1:26" x14ac:dyDescent="0.25">
      <c r="B376" s="6" t="s">
        <v>1349</v>
      </c>
    </row>
    <row r="377" spans="1:26" x14ac:dyDescent="0.25">
      <c r="A377" s="1" t="s">
        <v>353</v>
      </c>
      <c r="B377" s="58" t="s">
        <v>1350</v>
      </c>
      <c r="J377" s="6" t="s">
        <v>1351</v>
      </c>
    </row>
    <row r="378" spans="1:26" x14ac:dyDescent="0.25">
      <c r="A378" s="5" t="s">
        <v>346</v>
      </c>
      <c r="B378" s="7" t="s">
        <v>11</v>
      </c>
      <c r="C378" s="7" t="s">
        <v>16</v>
      </c>
      <c r="D378" s="7" t="s">
        <v>18</v>
      </c>
      <c r="E378" s="7" t="s">
        <v>20</v>
      </c>
      <c r="F378" s="7" t="s">
        <v>21</v>
      </c>
      <c r="G378" s="7" t="s">
        <v>22</v>
      </c>
      <c r="H378" s="7" t="s">
        <v>23</v>
      </c>
      <c r="I378" s="7" t="s">
        <v>24</v>
      </c>
      <c r="J378" s="9" t="s">
        <v>1353</v>
      </c>
      <c r="K378" s="1" t="s">
        <v>889</v>
      </c>
      <c r="L378" s="76" t="s">
        <v>1354</v>
      </c>
      <c r="Q378" s="1"/>
    </row>
    <row r="379" spans="1:26" x14ac:dyDescent="0.25">
      <c r="A379" s="13" t="s">
        <v>1319</v>
      </c>
      <c r="B379" s="9" t="s">
        <v>366</v>
      </c>
      <c r="C379" s="9" t="s">
        <v>366</v>
      </c>
      <c r="D379" s="9" t="s">
        <v>366</v>
      </c>
      <c r="E379" s="9" t="s">
        <v>366</v>
      </c>
      <c r="F379" s="9" t="s">
        <v>366</v>
      </c>
      <c r="G379" s="9" t="s">
        <v>366</v>
      </c>
      <c r="H379" s="9" t="s">
        <v>366</v>
      </c>
      <c r="I379" s="9" t="s">
        <v>366</v>
      </c>
      <c r="J379" s="13" t="s">
        <v>1322</v>
      </c>
      <c r="K379" s="20" t="s">
        <v>1355</v>
      </c>
      <c r="L379" s="13" t="s">
        <v>1348</v>
      </c>
      <c r="N379" s="6" t="s">
        <v>1356</v>
      </c>
      <c r="Q379" s="20"/>
    </row>
    <row r="380" spans="1:26" x14ac:dyDescent="0.25">
      <c r="A380" s="77">
        <v>56</v>
      </c>
      <c r="B380" s="6" t="s">
        <v>1357</v>
      </c>
      <c r="C380" s="6" t="s">
        <v>1358</v>
      </c>
      <c r="D380" s="6" t="s">
        <v>1359</v>
      </c>
      <c r="E380" s="6" t="s">
        <v>1360</v>
      </c>
      <c r="F380" s="6" t="s">
        <v>1361</v>
      </c>
      <c r="G380" s="6" t="s">
        <v>1362</v>
      </c>
      <c r="H380" s="6" t="s">
        <v>54</v>
      </c>
      <c r="I380" s="21" t="s">
        <v>1363</v>
      </c>
      <c r="J380" s="6" t="s">
        <v>1326</v>
      </c>
      <c r="K380" s="76" t="s">
        <v>1067</v>
      </c>
      <c r="L380" s="20" t="s">
        <v>1068</v>
      </c>
      <c r="M380" s="6" t="str">
        <f t="shared" ref="M380:M391" si="20">CONCATENATE("INSERT INTO SHIPMENT VALUES","(","'",A380,"'",",","'",B380,"'",",","'",C380,"'",",","'",D380,"'",",","'",E380,"'",",","'",F380,"'",",","'",G380,"'",",","'",H380,"'",",","'",I380,"'",",","'",J380,"'",",","'",K380,"'",")",";")</f>
        <v>INSERT INTO SHIPMENT VALUES('56','Northern Lights Technical','(NLT)','School','605 Garfield Lane','Administration','Pittsfield','MA','01201','20-SEP-2017','1005');</v>
      </c>
      <c r="Q380" s="76"/>
    </row>
    <row r="381" spans="1:26" x14ac:dyDescent="0.25">
      <c r="A381" s="77">
        <v>66</v>
      </c>
      <c r="B381" s="6" t="s">
        <v>1357</v>
      </c>
      <c r="C381" s="6" t="s">
        <v>1358</v>
      </c>
      <c r="D381" s="6" t="s">
        <v>1359</v>
      </c>
      <c r="E381" s="6" t="s">
        <v>1360</v>
      </c>
      <c r="F381" s="6" t="s">
        <v>1361</v>
      </c>
      <c r="G381" s="6" t="s">
        <v>1362</v>
      </c>
      <c r="H381" s="6" t="s">
        <v>54</v>
      </c>
      <c r="I381" s="21" t="s">
        <v>1363</v>
      </c>
      <c r="J381" s="6" t="s">
        <v>1331</v>
      </c>
      <c r="K381" s="76" t="s">
        <v>1067</v>
      </c>
      <c r="L381" s="20" t="s">
        <v>1068</v>
      </c>
      <c r="M381" s="6" t="str">
        <f t="shared" si="20"/>
        <v>INSERT INTO SHIPMENT VALUES('66','Northern Lights Technical','(NLT)','School','605 Garfield Lane','Administration','Pittsfield','MA','01201','11-OCT-2017','1005');</v>
      </c>
      <c r="Q381" s="76"/>
    </row>
    <row r="382" spans="1:26" x14ac:dyDescent="0.25">
      <c r="A382" s="77">
        <v>54</v>
      </c>
      <c r="B382" s="6" t="s">
        <v>1357</v>
      </c>
      <c r="C382" s="6" t="s">
        <v>1358</v>
      </c>
      <c r="D382" s="6" t="s">
        <v>1359</v>
      </c>
      <c r="E382" s="6" t="s">
        <v>1360</v>
      </c>
      <c r="F382" s="6" t="s">
        <v>1361</v>
      </c>
      <c r="G382" s="6" t="s">
        <v>1362</v>
      </c>
      <c r="H382" s="6" t="s">
        <v>54</v>
      </c>
      <c r="I382" s="21" t="s">
        <v>1363</v>
      </c>
      <c r="J382" s="6" t="s">
        <v>1333</v>
      </c>
      <c r="K382" s="76" t="s">
        <v>1089</v>
      </c>
      <c r="L382" s="20" t="s">
        <v>1090</v>
      </c>
      <c r="M382" s="6" t="str">
        <f t="shared" si="20"/>
        <v>INSERT INTO SHIPMENT VALUES('54','Northern Lights Technical','(NLT)','School','605 Garfield Lane','Administration','Pittsfield','MA','01201','12-JAN-2018','1010');</v>
      </c>
      <c r="Q382" s="76"/>
    </row>
    <row r="383" spans="1:26" x14ac:dyDescent="0.25">
      <c r="A383" s="77">
        <v>53</v>
      </c>
      <c r="B383" s="6" t="s">
        <v>1357</v>
      </c>
      <c r="C383" s="6" t="s">
        <v>1358</v>
      </c>
      <c r="D383" s="6" t="s">
        <v>1359</v>
      </c>
      <c r="E383" s="6" t="s">
        <v>1360</v>
      </c>
      <c r="F383" s="6" t="s">
        <v>1361</v>
      </c>
      <c r="G383" s="6" t="s">
        <v>1362</v>
      </c>
      <c r="H383" s="6" t="s">
        <v>54</v>
      </c>
      <c r="I383" s="21" t="s">
        <v>1363</v>
      </c>
      <c r="J383" s="6" t="s">
        <v>108</v>
      </c>
      <c r="K383" s="76" t="s">
        <v>1107</v>
      </c>
      <c r="L383" s="20" t="s">
        <v>1108</v>
      </c>
      <c r="M383" s="6" t="str">
        <f t="shared" si="20"/>
        <v>INSERT INTO SHIPMENT VALUES('53','Northern Lights Technical','(NLT)','School','605 Garfield Lane','Administration','Pittsfield','MA','01201','24-APR-2018','1008');</v>
      </c>
      <c r="Q383" s="76"/>
    </row>
    <row r="384" spans="1:26" x14ac:dyDescent="0.25">
      <c r="A384" s="77">
        <v>101</v>
      </c>
      <c r="B384" s="6" t="s">
        <v>1357</v>
      </c>
      <c r="C384" s="6" t="s">
        <v>1358</v>
      </c>
      <c r="D384" s="6" t="s">
        <v>1359</v>
      </c>
      <c r="E384" s="6" t="s">
        <v>1360</v>
      </c>
      <c r="F384" s="6" t="s">
        <v>1361</v>
      </c>
      <c r="G384" s="6" t="s">
        <v>1362</v>
      </c>
      <c r="H384" s="6" t="s">
        <v>54</v>
      </c>
      <c r="I384" s="21" t="s">
        <v>1363</v>
      </c>
      <c r="J384" s="6" t="s">
        <v>1336</v>
      </c>
      <c r="K384" s="76" t="s">
        <v>1107</v>
      </c>
      <c r="L384" s="20" t="s">
        <v>1108</v>
      </c>
      <c r="M384" s="6" t="str">
        <f t="shared" si="20"/>
        <v>INSERT INTO SHIPMENT VALUES('101','Northern Lights Technical','(NLT)','School','605 Garfield Lane','Administration','Pittsfield','MA','01201','25-APR-2018','1008');</v>
      </c>
      <c r="Q384" s="76"/>
    </row>
    <row r="385" spans="1:17" x14ac:dyDescent="0.25">
      <c r="A385" s="77">
        <v>95</v>
      </c>
      <c r="B385" s="6" t="s">
        <v>1357</v>
      </c>
      <c r="C385" s="6" t="s">
        <v>1358</v>
      </c>
      <c r="D385" s="6" t="s">
        <v>1359</v>
      </c>
      <c r="E385" s="6" t="s">
        <v>1360</v>
      </c>
      <c r="F385" s="6" t="s">
        <v>1361</v>
      </c>
      <c r="G385" s="6" t="s">
        <v>1362</v>
      </c>
      <c r="H385" s="6" t="s">
        <v>54</v>
      </c>
      <c r="I385" s="21" t="s">
        <v>1363</v>
      </c>
      <c r="J385" s="6" t="s">
        <v>175</v>
      </c>
      <c r="K385" s="76" t="s">
        <v>1107</v>
      </c>
      <c r="L385" s="20" t="s">
        <v>1108</v>
      </c>
      <c r="M385" s="6" t="str">
        <f t="shared" si="20"/>
        <v>INSERT INTO SHIPMENT VALUES('95','Northern Lights Technical','(NLT)','School','605 Garfield Lane','Administration','Pittsfield','MA','01201','26-APR-2018','1008');</v>
      </c>
      <c r="Q385" s="76"/>
    </row>
    <row r="386" spans="1:17" x14ac:dyDescent="0.25">
      <c r="A386" s="77">
        <v>98</v>
      </c>
      <c r="B386" s="6" t="s">
        <v>1357</v>
      </c>
      <c r="C386" s="6" t="s">
        <v>1358</v>
      </c>
      <c r="D386" s="6" t="s">
        <v>1359</v>
      </c>
      <c r="E386" s="6" t="s">
        <v>1360</v>
      </c>
      <c r="F386" s="6" t="s">
        <v>1361</v>
      </c>
      <c r="G386" s="6" t="s">
        <v>1362</v>
      </c>
      <c r="H386" s="6" t="s">
        <v>54</v>
      </c>
      <c r="I386" s="21" t="s">
        <v>1363</v>
      </c>
      <c r="J386" s="6" t="s">
        <v>1339</v>
      </c>
      <c r="K386" s="76" t="s">
        <v>1107</v>
      </c>
      <c r="L386" s="20" t="s">
        <v>1108</v>
      </c>
      <c r="M386" s="6" t="str">
        <f t="shared" si="20"/>
        <v>INSERT INTO SHIPMENT VALUES('98','Northern Lights Technical','(NLT)','School','605 Garfield Lane','Administration','Pittsfield','MA','01201','28-APR-2018','1008');</v>
      </c>
      <c r="Q386" s="76"/>
    </row>
    <row r="387" spans="1:17" x14ac:dyDescent="0.25">
      <c r="A387" s="77">
        <v>61</v>
      </c>
      <c r="B387" s="6" t="s">
        <v>1357</v>
      </c>
      <c r="C387" s="6" t="s">
        <v>1358</v>
      </c>
      <c r="D387" s="6" t="s">
        <v>1359</v>
      </c>
      <c r="E387" s="6" t="s">
        <v>1360</v>
      </c>
      <c r="F387" s="6" t="s">
        <v>1361</v>
      </c>
      <c r="G387" s="6" t="s">
        <v>1362</v>
      </c>
      <c r="H387" s="6" t="s">
        <v>54</v>
      </c>
      <c r="I387" s="21" t="s">
        <v>1363</v>
      </c>
      <c r="J387" s="6" t="s">
        <v>1336</v>
      </c>
      <c r="K387" s="76" t="s">
        <v>1116</v>
      </c>
      <c r="L387" s="20" t="s">
        <v>1117</v>
      </c>
      <c r="M387" s="6" t="str">
        <f t="shared" si="20"/>
        <v>INSERT INTO SHIPMENT VALUES('61','Northern Lights Technical','(NLT)','School','605 Garfield Lane','Administration','Pittsfield','MA','01201','25-APR-2018','1013');</v>
      </c>
      <c r="Q387" s="76"/>
    </row>
    <row r="388" spans="1:17" x14ac:dyDescent="0.25">
      <c r="A388" s="77">
        <v>65</v>
      </c>
      <c r="B388" s="6" t="s">
        <v>1357</v>
      </c>
      <c r="C388" s="6" t="s">
        <v>1358</v>
      </c>
      <c r="D388" s="6" t="s">
        <v>1359</v>
      </c>
      <c r="E388" s="6" t="s">
        <v>1360</v>
      </c>
      <c r="F388" s="6" t="s">
        <v>1361</v>
      </c>
      <c r="G388" s="6" t="s">
        <v>1362</v>
      </c>
      <c r="H388" s="6" t="s">
        <v>54</v>
      </c>
      <c r="I388" s="21" t="s">
        <v>1363</v>
      </c>
      <c r="J388" s="6" t="s">
        <v>80</v>
      </c>
      <c r="K388" s="76" t="s">
        <v>1125</v>
      </c>
      <c r="L388" s="20" t="s">
        <v>1126</v>
      </c>
      <c r="M388" s="6" t="str">
        <f t="shared" si="20"/>
        <v>INSERT INTO SHIPMENT VALUES('65','Northern Lights Technical','(NLT)','School','605 Garfield Lane','Administration','Pittsfield','MA','01201','02-APR-2018','1006');</v>
      </c>
      <c r="Q388" s="76"/>
    </row>
    <row r="389" spans="1:17" x14ac:dyDescent="0.25">
      <c r="A389" s="77">
        <v>76</v>
      </c>
      <c r="B389" s="6" t="s">
        <v>1357</v>
      </c>
      <c r="C389" s="6" t="s">
        <v>1358</v>
      </c>
      <c r="D389" s="6" t="s">
        <v>1359</v>
      </c>
      <c r="E389" s="6" t="s">
        <v>1360</v>
      </c>
      <c r="F389" s="6" t="s">
        <v>1361</v>
      </c>
      <c r="G389" s="6" t="s">
        <v>1362</v>
      </c>
      <c r="H389" s="6" t="s">
        <v>54</v>
      </c>
      <c r="I389" s="21" t="s">
        <v>1363</v>
      </c>
      <c r="J389" s="6" t="s">
        <v>136</v>
      </c>
      <c r="K389" s="76" t="s">
        <v>1125</v>
      </c>
      <c r="L389" s="20" t="s">
        <v>1126</v>
      </c>
      <c r="M389" s="6" t="str">
        <f t="shared" si="20"/>
        <v>INSERT INTO SHIPMENT VALUES('76','Northern Lights Technical','(NLT)','School','605 Garfield Lane','Administration','Pittsfield','MA','01201','12-APR-2018','1006');</v>
      </c>
      <c r="Q389" s="76"/>
    </row>
    <row r="390" spans="1:17" x14ac:dyDescent="0.25">
      <c r="A390" s="77">
        <v>71</v>
      </c>
      <c r="B390" s="6" t="s">
        <v>1357</v>
      </c>
      <c r="C390" s="6" t="s">
        <v>1358</v>
      </c>
      <c r="D390" s="6" t="s">
        <v>1359</v>
      </c>
      <c r="E390" s="6" t="s">
        <v>1360</v>
      </c>
      <c r="F390" s="6" t="s">
        <v>1361</v>
      </c>
      <c r="G390" s="6" t="s">
        <v>1362</v>
      </c>
      <c r="H390" s="6" t="s">
        <v>54</v>
      </c>
      <c r="I390" s="21" t="s">
        <v>1363</v>
      </c>
      <c r="J390" s="6" t="s">
        <v>1346</v>
      </c>
      <c r="K390" s="76" t="s">
        <v>1136</v>
      </c>
      <c r="L390" s="20" t="s">
        <v>1137</v>
      </c>
      <c r="M390" s="6" t="str">
        <f t="shared" si="20"/>
        <v>INSERT INTO SHIPMENT VALUES('71','Northern Lights Technical','(NLT)','School','605 Garfield Lane','Administration','Pittsfield','MA','01201','18-AUG-2017','1007');</v>
      </c>
      <c r="Q390" s="76"/>
    </row>
    <row r="391" spans="1:17" x14ac:dyDescent="0.25">
      <c r="A391" s="77">
        <v>83</v>
      </c>
      <c r="B391" s="6" t="s">
        <v>1357</v>
      </c>
      <c r="C391" s="6" t="s">
        <v>1358</v>
      </c>
      <c r="D391" s="6" t="s">
        <v>1359</v>
      </c>
      <c r="E391" s="6" t="s">
        <v>1360</v>
      </c>
      <c r="F391" s="6" t="s">
        <v>1361</v>
      </c>
      <c r="G391" s="6" t="s">
        <v>1362</v>
      </c>
      <c r="H391" s="6" t="s">
        <v>54</v>
      </c>
      <c r="I391" s="21" t="s">
        <v>1363</v>
      </c>
      <c r="J391" s="6" t="s">
        <v>1347</v>
      </c>
      <c r="K391" s="76" t="s">
        <v>1136</v>
      </c>
      <c r="L391" s="20" t="s">
        <v>1137</v>
      </c>
      <c r="M391" s="6" t="str">
        <f t="shared" si="20"/>
        <v>INSERT INTO SHIPMENT VALUES('83','Northern Lights Technical','(NLT)','School','605 Garfield Lane','Administration','Pittsfield','MA','01201','01-SEP-2017','1007');</v>
      </c>
      <c r="Q391" s="76"/>
    </row>
    <row r="394" spans="1:17" x14ac:dyDescent="0.25">
      <c r="A394" s="1" t="s">
        <v>400</v>
      </c>
    </row>
    <row r="395" spans="1:17" x14ac:dyDescent="0.25">
      <c r="A395" s="5" t="s">
        <v>203</v>
      </c>
      <c r="B395" s="7" t="s">
        <v>406</v>
      </c>
      <c r="C395" s="7" t="s">
        <v>416</v>
      </c>
      <c r="D395" s="7" t="s">
        <v>421</v>
      </c>
    </row>
    <row r="396" spans="1:17" ht="14.25" x14ac:dyDescent="0.2">
      <c r="A396" s="23" t="s">
        <v>366</v>
      </c>
      <c r="B396" s="92" t="s">
        <v>984</v>
      </c>
      <c r="C396" s="92" t="s">
        <v>1367</v>
      </c>
      <c r="D396" s="92" t="s">
        <v>1368</v>
      </c>
    </row>
    <row r="397" spans="1:17" ht="17.25" customHeight="1" x14ac:dyDescent="0.25">
      <c r="A397" s="11" t="s">
        <v>640</v>
      </c>
      <c r="B397" s="25" t="s">
        <v>644</v>
      </c>
      <c r="C397" s="93" t="s">
        <v>1369</v>
      </c>
      <c r="D397" s="36" t="s">
        <v>1370</v>
      </c>
      <c r="E397" s="6" t="str">
        <f t="shared" ref="E397:E412" si="21">CONCATENATE("INSERT INTO COURSE_BOOK VALUES","(","'",A397,"'",",","'",B397,"'",",","'",C397,"'",",",D397,")",";")</f>
        <v>INSERT INTO COURSE_BOOK VALUES('978-3-16-148410-0','Access for Dummies','Pearson',35.00);</v>
      </c>
      <c r="F397" s="6" t="s">
        <v>1371</v>
      </c>
    </row>
    <row r="398" spans="1:17" x14ac:dyDescent="0.25">
      <c r="A398" s="11" t="s">
        <v>585</v>
      </c>
      <c r="B398" s="25" t="s">
        <v>587</v>
      </c>
      <c r="C398" s="93" t="s">
        <v>1372</v>
      </c>
      <c r="D398" s="36" t="s">
        <v>1370</v>
      </c>
      <c r="E398" s="6" t="str">
        <f t="shared" si="21"/>
        <v>INSERT INTO COURSE_BOOK VALUES('978-7-24-039747-5','Excel Step Out','Houghton Mifflin',35.00);</v>
      </c>
    </row>
    <row r="399" spans="1:17" x14ac:dyDescent="0.25">
      <c r="A399" s="11" t="s">
        <v>572</v>
      </c>
      <c r="B399" s="25" t="s">
        <v>578</v>
      </c>
      <c r="C399" s="93" t="s">
        <v>1372</v>
      </c>
      <c r="D399" s="36" t="s">
        <v>1373</v>
      </c>
      <c r="E399" s="6" t="str">
        <f t="shared" si="21"/>
        <v>INSERT INTO COURSE_BOOK VALUES('978-9-41-082618-1','Access Made Easier','Houghton Mifflin',50.00);</v>
      </c>
    </row>
    <row r="400" spans="1:17" x14ac:dyDescent="0.25">
      <c r="A400" s="11" t="s">
        <v>627</v>
      </c>
      <c r="B400" s="25" t="s">
        <v>631</v>
      </c>
      <c r="C400" s="93" t="s">
        <v>1374</v>
      </c>
      <c r="D400" s="36" t="s">
        <v>1375</v>
      </c>
      <c r="E400" s="6" t="str">
        <f t="shared" si="21"/>
        <v>INSERT INTO COURSE_BOOK VALUES('978-2-52-852947-9','Introducing Word','Wiley',40.00);</v>
      </c>
    </row>
    <row r="401" spans="1:5" x14ac:dyDescent="0.25">
      <c r="A401" s="11" t="s">
        <v>593</v>
      </c>
      <c r="B401" s="25" t="s">
        <v>595</v>
      </c>
      <c r="C401" s="93" t="s">
        <v>1372</v>
      </c>
      <c r="D401" s="36" t="s">
        <v>1376</v>
      </c>
      <c r="E401" s="6" t="str">
        <f t="shared" si="21"/>
        <v>INSERT INTO COURSE_BOOK VALUES('978-6-91-682987-2','PowerPoint - The Next Frontier','Houghton Mifflin',45.00);</v>
      </c>
    </row>
    <row r="402" spans="1:5" x14ac:dyDescent="0.25">
      <c r="A402" s="11" t="s">
        <v>738</v>
      </c>
      <c r="B402" s="25" t="s">
        <v>739</v>
      </c>
      <c r="C402" s="93" t="s">
        <v>1374</v>
      </c>
      <c r="D402" s="36" t="s">
        <v>1377</v>
      </c>
      <c r="E402" s="6" t="str">
        <f t="shared" si="21"/>
        <v>INSERT INTO COURSE_BOOK VALUES('978-1-04-028763-8','Start Using the Internet','Wiley',25.00);</v>
      </c>
    </row>
    <row r="403" spans="1:5" x14ac:dyDescent="0.25">
      <c r="A403" s="11" t="s">
        <v>617</v>
      </c>
      <c r="B403" s="25" t="s">
        <v>621</v>
      </c>
      <c r="C403" s="93" t="s">
        <v>1374</v>
      </c>
      <c r="D403" s="36" t="s">
        <v>1378</v>
      </c>
      <c r="E403" s="6" t="str">
        <f t="shared" si="21"/>
        <v>INSERT INTO COURSE_BOOK VALUES('978-9-02-748298-2','Photoshop A Little more','Wiley',55.00);</v>
      </c>
    </row>
    <row r="404" spans="1:5" x14ac:dyDescent="0.25">
      <c r="A404" s="11" t="s">
        <v>685</v>
      </c>
      <c r="B404" s="25" t="s">
        <v>687</v>
      </c>
      <c r="C404" s="93" t="s">
        <v>1372</v>
      </c>
      <c r="D404" s="36" t="s">
        <v>1379</v>
      </c>
      <c r="E404" s="6" t="str">
        <f t="shared" si="21"/>
        <v>INSERT INTO COURSE_BOOK VALUES('978-1-05-948371-4','Photoshop for Artists','Houghton Mifflin',85.00);</v>
      </c>
    </row>
    <row r="405" spans="1:5" x14ac:dyDescent="0.25">
      <c r="A405" s="11" t="s">
        <v>1337</v>
      </c>
      <c r="B405" s="25" t="s">
        <v>578</v>
      </c>
      <c r="C405" s="93" t="s">
        <v>1372</v>
      </c>
      <c r="D405" s="36" t="s">
        <v>1373</v>
      </c>
      <c r="E405" s="6" t="str">
        <f t="shared" si="21"/>
        <v>INSERT INTO COURSE_BOOK VALUES('978-6-42-769302-9','Access Made Easier','Houghton Mifflin',50.00);</v>
      </c>
    </row>
    <row r="406" spans="1:5" x14ac:dyDescent="0.25">
      <c r="A406" s="11" t="s">
        <v>1338</v>
      </c>
      <c r="B406" s="25" t="s">
        <v>595</v>
      </c>
      <c r="C406" s="93" t="s">
        <v>1374</v>
      </c>
      <c r="D406" s="36" t="s">
        <v>1376</v>
      </c>
      <c r="E406" s="6" t="str">
        <f t="shared" si="21"/>
        <v>INSERT INTO COURSE_BOOK VALUES('978-5-21-195031-6','PowerPoint - The Next Frontier','Wiley',45.00);</v>
      </c>
    </row>
    <row r="407" spans="1:5" x14ac:dyDescent="0.25">
      <c r="A407" s="11" t="s">
        <v>601</v>
      </c>
      <c r="B407" s="25" t="s">
        <v>603</v>
      </c>
      <c r="C407" s="93" t="s">
        <v>1374</v>
      </c>
      <c r="D407" s="36" t="s">
        <v>1376</v>
      </c>
      <c r="E407" s="6" t="str">
        <f t="shared" si="21"/>
        <v>INSERT INTO COURSE_BOOK VALUES('978-3-16-434327-5','Using Word for Business','Wiley',45.00);</v>
      </c>
    </row>
    <row r="408" spans="1:5" x14ac:dyDescent="0.25">
      <c r="A408" s="11" t="s">
        <v>655</v>
      </c>
      <c r="B408" s="25" t="s">
        <v>657</v>
      </c>
      <c r="C408" s="93" t="s">
        <v>1374</v>
      </c>
      <c r="D408" s="36" t="s">
        <v>1377</v>
      </c>
      <c r="E408" s="6" t="str">
        <f t="shared" si="21"/>
        <v>INSERT INTO COURSE_BOOK VALUES('978-4-33-058176-7','Excel for Dummies','Wiley',25.00);</v>
      </c>
    </row>
    <row r="409" spans="1:5" x14ac:dyDescent="0.25">
      <c r="A409" s="11" t="s">
        <v>1340</v>
      </c>
      <c r="B409" s="25" t="s">
        <v>631</v>
      </c>
      <c r="C409" s="93" t="s">
        <v>1369</v>
      </c>
      <c r="D409" s="36" t="s">
        <v>1376</v>
      </c>
      <c r="E409" s="6" t="str">
        <f t="shared" si="21"/>
        <v>INSERT INTO COURSE_BOOK VALUES('978-6-55-438470-1','Introducing Word','Pearson',45.00);</v>
      </c>
    </row>
    <row r="410" spans="1:5" x14ac:dyDescent="0.25">
      <c r="A410" s="11" t="s">
        <v>676</v>
      </c>
      <c r="B410" s="25" t="s">
        <v>679</v>
      </c>
      <c r="C410" s="93" t="s">
        <v>1369</v>
      </c>
      <c r="D410" s="36" t="s">
        <v>1381</v>
      </c>
      <c r="E410" s="6" t="str">
        <f t="shared" si="21"/>
        <v>INSERT INTO COURSE_BOOK VALUES('978-2-04-423874-9','Novell Networking - Level 1','Pearson',125.00);</v>
      </c>
    </row>
    <row r="411" spans="1:5" x14ac:dyDescent="0.25">
      <c r="A411" s="11" t="s">
        <v>735</v>
      </c>
      <c r="B411" s="25" t="s">
        <v>736</v>
      </c>
      <c r="C411" s="93" t="s">
        <v>1374</v>
      </c>
      <c r="D411" s="36" t="s">
        <v>1378</v>
      </c>
      <c r="E411" s="6" t="str">
        <f t="shared" si="21"/>
        <v>INSERT INTO COURSE_BOOK VALUES('978-8-43-423565-8','Photoshop Made Easy','Wiley',55.00);</v>
      </c>
    </row>
    <row r="412" spans="1:5" x14ac:dyDescent="0.25">
      <c r="A412" s="11" t="s">
        <v>718</v>
      </c>
      <c r="B412" s="25" t="s">
        <v>722</v>
      </c>
      <c r="C412" s="93" t="s">
        <v>1369</v>
      </c>
      <c r="D412" s="36" t="s">
        <v>1377</v>
      </c>
      <c r="E412" s="6" t="str">
        <f t="shared" si="21"/>
        <v>INSERT INTO COURSE_BOOK VALUES('978-3-54-068205-5','PowerPoint for Dummies','Pearson',25.00);</v>
      </c>
    </row>
    <row r="420" spans="1:5" x14ac:dyDescent="0.25">
      <c r="A420" s="1" t="s">
        <v>429</v>
      </c>
      <c r="B420" s="58" t="s">
        <v>1383</v>
      </c>
    </row>
    <row r="421" spans="1:5" x14ac:dyDescent="0.25">
      <c r="A421" s="5" t="s">
        <v>27</v>
      </c>
      <c r="B421" s="5" t="s">
        <v>434</v>
      </c>
      <c r="C421" s="11" t="s">
        <v>1384</v>
      </c>
      <c r="D421" s="11" t="s">
        <v>1385</v>
      </c>
    </row>
    <row r="422" spans="1:5" ht="14.25" x14ac:dyDescent="0.2">
      <c r="A422" s="23" t="s">
        <v>1386</v>
      </c>
      <c r="B422" s="23" t="s">
        <v>1387</v>
      </c>
      <c r="C422" s="13" t="s">
        <v>53</v>
      </c>
      <c r="D422" s="13" t="s">
        <v>1115</v>
      </c>
    </row>
    <row r="423" spans="1:5" x14ac:dyDescent="0.25">
      <c r="A423" s="11" t="s">
        <v>66</v>
      </c>
      <c r="B423" s="11" t="s">
        <v>195</v>
      </c>
      <c r="C423" s="20" t="s">
        <v>70</v>
      </c>
      <c r="D423" s="20" t="s">
        <v>196</v>
      </c>
      <c r="E423" s="6" t="str">
        <f t="shared" ref="E423:E447" si="22">CONCATENATE("INSERT INTO COURSE_PREREQUISITES VALUES","(","'",A423,"'",",","'",B423,"'",")",";")</f>
        <v>INSERT INTO COURSE_PREREQUISITES VALUES('ADV-APPLE-WORD','INTMED-APPLE-WORD');</v>
      </c>
    </row>
    <row r="424" spans="1:5" x14ac:dyDescent="0.25">
      <c r="A424" s="11" t="s">
        <v>66</v>
      </c>
      <c r="B424" s="11" t="s">
        <v>264</v>
      </c>
      <c r="C424" s="20" t="s">
        <v>70</v>
      </c>
      <c r="D424" s="20" t="s">
        <v>1389</v>
      </c>
      <c r="E424" s="6" t="str">
        <f t="shared" si="22"/>
        <v>INSERT INTO COURSE_PREREQUISITES VALUES('ADV-APPLE-WORD','INTRO-APPLE-WORD');</v>
      </c>
    </row>
    <row r="425" spans="1:5" x14ac:dyDescent="0.25">
      <c r="A425" s="11" t="s">
        <v>87</v>
      </c>
      <c r="B425" s="11" t="s">
        <v>357</v>
      </c>
      <c r="C425" s="20" t="s">
        <v>90</v>
      </c>
      <c r="D425" s="20" t="s">
        <v>359</v>
      </c>
      <c r="E425" s="6" t="str">
        <f t="shared" si="22"/>
        <v>INSERT INTO COURSE_PREREQUISITES VALUES('ADV-INTERNET','INTRO-INTERNET');</v>
      </c>
    </row>
    <row r="426" spans="1:5" x14ac:dyDescent="0.25">
      <c r="A426" s="11" t="s">
        <v>87</v>
      </c>
      <c r="B426" s="11" t="s">
        <v>199</v>
      </c>
      <c r="C426" s="20" t="s">
        <v>90</v>
      </c>
      <c r="D426" s="20" t="s">
        <v>200</v>
      </c>
      <c r="E426" s="6" t="str">
        <f t="shared" si="22"/>
        <v>INSERT INTO COURSE_PREREQUISITES VALUES('ADV-INTERNET','INTMED-JAVA');</v>
      </c>
    </row>
    <row r="427" spans="1:5" x14ac:dyDescent="0.25">
      <c r="A427" s="11" t="s">
        <v>109</v>
      </c>
      <c r="B427" s="11" t="s">
        <v>199</v>
      </c>
      <c r="C427" s="20" t="s">
        <v>112</v>
      </c>
      <c r="D427" s="20" t="s">
        <v>200</v>
      </c>
      <c r="E427" s="6" t="str">
        <f t="shared" si="22"/>
        <v>INSERT INTO COURSE_PREREQUISITES VALUES('ADV-JAVA','INTMED-JAVA');</v>
      </c>
    </row>
    <row r="428" spans="1:5" x14ac:dyDescent="0.25">
      <c r="A428" s="11" t="s">
        <v>122</v>
      </c>
      <c r="B428" s="11" t="s">
        <v>210</v>
      </c>
      <c r="C428" s="20" t="s">
        <v>126</v>
      </c>
      <c r="D428" s="20" t="s">
        <v>211</v>
      </c>
      <c r="E428" s="6" t="str">
        <f t="shared" si="22"/>
        <v>INSERT INTO COURSE_PREREQUISITES VALUES('ADV-MS-ACCESS','INTMED-MS-ACCESS');</v>
      </c>
    </row>
    <row r="429" spans="1:5" x14ac:dyDescent="0.25">
      <c r="A429" s="11" t="s">
        <v>122</v>
      </c>
      <c r="B429" s="11" t="s">
        <v>224</v>
      </c>
      <c r="C429" s="20" t="s">
        <v>126</v>
      </c>
      <c r="D429" s="20" t="s">
        <v>225</v>
      </c>
      <c r="E429" s="6" t="str">
        <f t="shared" si="22"/>
        <v>INSERT INTO COURSE_PREREQUISITES VALUES('ADV-MS-ACCESS','INTMED-MS-EXCEL');</v>
      </c>
    </row>
    <row r="430" spans="1:5" x14ac:dyDescent="0.25">
      <c r="A430" s="11" t="s">
        <v>137</v>
      </c>
      <c r="B430" s="11" t="s">
        <v>224</v>
      </c>
      <c r="C430" s="20" t="s">
        <v>139</v>
      </c>
      <c r="D430" s="20" t="s">
        <v>225</v>
      </c>
      <c r="E430" s="6" t="str">
        <f t="shared" si="22"/>
        <v>INSERT INTO COURSE_PREREQUISITES VALUES('ADV-MS-EXCEL','INTMED-MS-EXCEL');</v>
      </c>
    </row>
    <row r="431" spans="1:5" x14ac:dyDescent="0.25">
      <c r="A431" s="11" t="s">
        <v>151</v>
      </c>
      <c r="B431" s="11" t="s">
        <v>237</v>
      </c>
      <c r="C431" s="20" t="s">
        <v>155</v>
      </c>
      <c r="D431" s="20" t="s">
        <v>238</v>
      </c>
      <c r="E431" s="6" t="str">
        <f t="shared" si="22"/>
        <v>INSERT INTO COURSE_PREREQUISITES VALUES('ADV-MS-PPT','INTMED-MS-PPT');</v>
      </c>
    </row>
    <row r="432" spans="1:5" x14ac:dyDescent="0.25">
      <c r="A432" s="11" t="s">
        <v>169</v>
      </c>
      <c r="B432" s="11" t="s">
        <v>248</v>
      </c>
      <c r="C432" s="20" t="s">
        <v>170</v>
      </c>
      <c r="D432" s="20" t="s">
        <v>250</v>
      </c>
      <c r="E432" s="6" t="str">
        <f t="shared" si="22"/>
        <v>INSERT INTO COURSE_PREREQUISITES VALUES('ADV-MS-WORD','INTMED-MS-WORD');</v>
      </c>
    </row>
    <row r="433" spans="1:5" x14ac:dyDescent="0.25">
      <c r="A433" s="11" t="s">
        <v>177</v>
      </c>
      <c r="B433" s="11" t="s">
        <v>254</v>
      </c>
      <c r="C433" s="20" t="s">
        <v>179</v>
      </c>
      <c r="D433" s="20" t="s">
        <v>255</v>
      </c>
      <c r="E433" s="6" t="str">
        <f t="shared" si="22"/>
        <v>INSERT INTO COURSE_PREREQUISITES VALUES('ADV-NOVELL-NETWORK','INTMED-NOVELL-NETWORK');</v>
      </c>
    </row>
    <row r="434" spans="1:5" x14ac:dyDescent="0.25">
      <c r="A434" s="11" t="s">
        <v>189</v>
      </c>
      <c r="B434" s="11" t="s">
        <v>257</v>
      </c>
      <c r="C434" s="20" t="s">
        <v>192</v>
      </c>
      <c r="D434" s="20" t="s">
        <v>259</v>
      </c>
      <c r="E434" s="6" t="str">
        <f t="shared" si="22"/>
        <v>INSERT INTO COURSE_PREREQUISITES VALUES('ADV-PHOTOSHOP-MAC','INTMED-PHOTOSHOP-MAC');</v>
      </c>
    </row>
    <row r="435" spans="1:5" x14ac:dyDescent="0.25">
      <c r="A435" s="11" t="s">
        <v>195</v>
      </c>
      <c r="B435" s="11" t="s">
        <v>264</v>
      </c>
      <c r="C435" s="20" t="s">
        <v>196</v>
      </c>
      <c r="D435" s="20" t="s">
        <v>265</v>
      </c>
      <c r="E435" s="6" t="str">
        <f t="shared" si="22"/>
        <v>INSERT INTO COURSE_PREREQUISITES VALUES('INTMED-APPLE-WORD','INTRO-APPLE-WORD');</v>
      </c>
    </row>
    <row r="436" spans="1:5" x14ac:dyDescent="0.25">
      <c r="A436" s="11" t="s">
        <v>199</v>
      </c>
      <c r="B436" s="11" t="s">
        <v>283</v>
      </c>
      <c r="C436" s="20" t="s">
        <v>200</v>
      </c>
      <c r="D436" s="20" t="s">
        <v>287</v>
      </c>
      <c r="E436" s="6" t="str">
        <f t="shared" si="22"/>
        <v>INSERT INTO COURSE_PREREQUISITES VALUES('INTMED-JAVA','INTRO-JAVA');</v>
      </c>
    </row>
    <row r="437" spans="1:5" x14ac:dyDescent="0.25">
      <c r="A437" s="11" t="s">
        <v>210</v>
      </c>
      <c r="B437" s="11" t="s">
        <v>299</v>
      </c>
      <c r="C437" s="20" t="s">
        <v>211</v>
      </c>
      <c r="D437" s="20" t="s">
        <v>303</v>
      </c>
      <c r="E437" s="6" t="str">
        <f t="shared" si="22"/>
        <v>INSERT INTO COURSE_PREREQUISITES VALUES('INTMED-MS-ACCESS','INTRO-MS-ACCESS');</v>
      </c>
    </row>
    <row r="438" spans="1:5" x14ac:dyDescent="0.25">
      <c r="A438" s="11" t="s">
        <v>210</v>
      </c>
      <c r="B438" s="11" t="s">
        <v>362</v>
      </c>
      <c r="C438" s="20" t="s">
        <v>211</v>
      </c>
      <c r="D438" s="20" t="s">
        <v>364</v>
      </c>
      <c r="E438" s="6" t="str">
        <f t="shared" si="22"/>
        <v>INSERT INTO COURSE_PREREQUISITES VALUES('INTMED-MS-ACCESS','INTRO-WINDOWS');</v>
      </c>
    </row>
    <row r="439" spans="1:5" x14ac:dyDescent="0.25">
      <c r="A439" s="11" t="s">
        <v>224</v>
      </c>
      <c r="B439" s="11" t="s">
        <v>312</v>
      </c>
      <c r="C439" s="20" t="s">
        <v>225</v>
      </c>
      <c r="D439" s="20" t="s">
        <v>313</v>
      </c>
      <c r="E439" s="6" t="str">
        <f t="shared" si="22"/>
        <v>INSERT INTO COURSE_PREREQUISITES VALUES('INTMED-MS-EXCEL','INTRO-MS-EXCEL');</v>
      </c>
    </row>
    <row r="440" spans="1:5" x14ac:dyDescent="0.25">
      <c r="A440" s="11" t="s">
        <v>224</v>
      </c>
      <c r="B440" s="11" t="s">
        <v>362</v>
      </c>
      <c r="C440" s="20" t="s">
        <v>225</v>
      </c>
      <c r="D440" s="20" t="s">
        <v>364</v>
      </c>
      <c r="E440" s="6" t="str">
        <f t="shared" si="22"/>
        <v>INSERT INTO COURSE_PREREQUISITES VALUES('INTMED-MS-EXCEL','INTRO-WINDOWS');</v>
      </c>
    </row>
    <row r="441" spans="1:5" x14ac:dyDescent="0.25">
      <c r="A441" s="11" t="s">
        <v>237</v>
      </c>
      <c r="B441" s="11" t="s">
        <v>321</v>
      </c>
      <c r="C441" s="20" t="s">
        <v>238</v>
      </c>
      <c r="D441" s="20" t="s">
        <v>323</v>
      </c>
      <c r="E441" s="6" t="str">
        <f t="shared" si="22"/>
        <v>INSERT INTO COURSE_PREREQUISITES VALUES('INTMED-MS-PPT','INTRO-MS-PPT');</v>
      </c>
    </row>
    <row r="442" spans="1:5" x14ac:dyDescent="0.25">
      <c r="A442" s="11" t="s">
        <v>237</v>
      </c>
      <c r="B442" s="11" t="s">
        <v>362</v>
      </c>
      <c r="C442" s="20" t="s">
        <v>238</v>
      </c>
      <c r="D442" s="20" t="s">
        <v>364</v>
      </c>
      <c r="E442" s="6" t="str">
        <f t="shared" si="22"/>
        <v>INSERT INTO COURSE_PREREQUISITES VALUES('INTMED-MS-PPT','INTRO-WINDOWS');</v>
      </c>
    </row>
    <row r="443" spans="1:5" x14ac:dyDescent="0.25">
      <c r="A443" s="11" t="s">
        <v>248</v>
      </c>
      <c r="B443" s="11" t="s">
        <v>329</v>
      </c>
      <c r="C443" s="20" t="s">
        <v>250</v>
      </c>
      <c r="D443" s="20" t="s">
        <v>333</v>
      </c>
      <c r="E443" s="6" t="str">
        <f t="shared" si="22"/>
        <v>INSERT INTO COURSE_PREREQUISITES VALUES('INTMED-MS-WORD','INTRO-MS-WORD');</v>
      </c>
    </row>
    <row r="444" spans="1:5" x14ac:dyDescent="0.25">
      <c r="A444" s="11" t="s">
        <v>248</v>
      </c>
      <c r="B444" s="11" t="s">
        <v>362</v>
      </c>
      <c r="C444" s="20" t="s">
        <v>250</v>
      </c>
      <c r="D444" s="20" t="s">
        <v>364</v>
      </c>
      <c r="E444" s="6" t="str">
        <f t="shared" si="22"/>
        <v>INSERT INTO COURSE_PREREQUISITES VALUES('INTMED-MS-WORD','INTRO-WINDOWS');</v>
      </c>
    </row>
    <row r="445" spans="1:5" x14ac:dyDescent="0.25">
      <c r="A445" s="11" t="s">
        <v>254</v>
      </c>
      <c r="B445" s="11" t="s">
        <v>341</v>
      </c>
      <c r="C445" s="20" t="s">
        <v>255</v>
      </c>
      <c r="D445" s="20" t="s">
        <v>345</v>
      </c>
      <c r="E445" s="6" t="str">
        <f t="shared" si="22"/>
        <v>INSERT INTO COURSE_PREREQUISITES VALUES('INTMED-NOVELL-NETWORK','INTRO-NOVELL-NETWORK');</v>
      </c>
    </row>
    <row r="446" spans="1:5" x14ac:dyDescent="0.25">
      <c r="A446" s="11" t="s">
        <v>254</v>
      </c>
      <c r="B446" s="11" t="s">
        <v>362</v>
      </c>
      <c r="C446" s="20" t="s">
        <v>255</v>
      </c>
      <c r="D446" s="20" t="s">
        <v>364</v>
      </c>
      <c r="E446" s="6" t="str">
        <f t="shared" si="22"/>
        <v>INSERT INTO COURSE_PREREQUISITES VALUES('INTMED-NOVELL-NETWORK','INTRO-WINDOWS');</v>
      </c>
    </row>
    <row r="447" spans="1:5" x14ac:dyDescent="0.25">
      <c r="A447" s="11" t="s">
        <v>257</v>
      </c>
      <c r="B447" s="11" t="s">
        <v>349</v>
      </c>
      <c r="C447" s="20" t="s">
        <v>259</v>
      </c>
      <c r="D447" s="20" t="s">
        <v>352</v>
      </c>
      <c r="E447" s="6" t="str">
        <f t="shared" si="22"/>
        <v>INSERT INTO COURSE_PREREQUISITES VALUES('INTMED-PHOTOSHOP-MAC','INTRO-PHOTOSHOP-MAC');</v>
      </c>
    </row>
    <row r="448" spans="1:5" x14ac:dyDescent="0.25">
      <c r="A448" s="72" t="s">
        <v>264</v>
      </c>
      <c r="B448" s="72" t="s">
        <v>32</v>
      </c>
      <c r="C448" s="88" t="s">
        <v>265</v>
      </c>
      <c r="D448" s="88" t="s">
        <v>32</v>
      </c>
      <c r="E448" s="6" t="s">
        <v>1228</v>
      </c>
    </row>
    <row r="449" spans="1:5" x14ac:dyDescent="0.25">
      <c r="A449" s="72" t="s">
        <v>269</v>
      </c>
      <c r="B449" s="72" t="s">
        <v>32</v>
      </c>
      <c r="C449" s="88" t="s">
        <v>270</v>
      </c>
      <c r="D449" s="88" t="s">
        <v>32</v>
      </c>
      <c r="E449" s="6" t="s">
        <v>1228</v>
      </c>
    </row>
    <row r="450" spans="1:5" x14ac:dyDescent="0.25">
      <c r="A450" s="72" t="s">
        <v>274</v>
      </c>
      <c r="B450" s="72" t="s">
        <v>32</v>
      </c>
      <c r="C450" s="88" t="s">
        <v>275</v>
      </c>
      <c r="D450" s="88" t="s">
        <v>32</v>
      </c>
      <c r="E450" s="6" t="s">
        <v>1228</v>
      </c>
    </row>
    <row r="451" spans="1:5" x14ac:dyDescent="0.25">
      <c r="A451" s="72" t="s">
        <v>283</v>
      </c>
      <c r="B451" s="72" t="s">
        <v>32</v>
      </c>
      <c r="C451" s="88" t="s">
        <v>287</v>
      </c>
      <c r="D451" s="88" t="s">
        <v>32</v>
      </c>
      <c r="E451" s="6" t="s">
        <v>1228</v>
      </c>
    </row>
    <row r="452" spans="1:5" x14ac:dyDescent="0.25">
      <c r="A452" s="72" t="s">
        <v>290</v>
      </c>
      <c r="B452" s="72" t="s">
        <v>32</v>
      </c>
      <c r="C452" s="88" t="s">
        <v>291</v>
      </c>
      <c r="D452" s="88" t="s">
        <v>32</v>
      </c>
      <c r="E452" s="6" t="s">
        <v>1228</v>
      </c>
    </row>
    <row r="453" spans="1:5" x14ac:dyDescent="0.25">
      <c r="A453" s="72" t="s">
        <v>299</v>
      </c>
      <c r="B453" s="72" t="s">
        <v>32</v>
      </c>
      <c r="C453" s="88" t="s">
        <v>303</v>
      </c>
      <c r="D453" s="88" t="s">
        <v>32</v>
      </c>
      <c r="E453" s="6" t="s">
        <v>1228</v>
      </c>
    </row>
    <row r="454" spans="1:5" x14ac:dyDescent="0.25">
      <c r="A454" s="72" t="s">
        <v>312</v>
      </c>
      <c r="B454" s="72" t="s">
        <v>32</v>
      </c>
      <c r="C454" s="88" t="s">
        <v>313</v>
      </c>
      <c r="D454" s="88" t="s">
        <v>32</v>
      </c>
      <c r="E454" s="6" t="s">
        <v>1228</v>
      </c>
    </row>
    <row r="455" spans="1:5" x14ac:dyDescent="0.25">
      <c r="A455" s="72" t="s">
        <v>321</v>
      </c>
      <c r="B455" s="72" t="s">
        <v>32</v>
      </c>
      <c r="C455" s="88" t="s">
        <v>323</v>
      </c>
      <c r="D455" s="88" t="s">
        <v>32</v>
      </c>
      <c r="E455" s="6" t="s">
        <v>1228</v>
      </c>
    </row>
    <row r="456" spans="1:5" x14ac:dyDescent="0.25">
      <c r="A456" s="72" t="s">
        <v>329</v>
      </c>
      <c r="B456" s="72" t="s">
        <v>32</v>
      </c>
      <c r="C456" s="88" t="s">
        <v>333</v>
      </c>
      <c r="D456" s="88" t="s">
        <v>32</v>
      </c>
      <c r="E456" s="6" t="s">
        <v>1228</v>
      </c>
    </row>
    <row r="457" spans="1:5" x14ac:dyDescent="0.25">
      <c r="A457" s="72" t="s">
        <v>341</v>
      </c>
      <c r="B457" s="72" t="s">
        <v>32</v>
      </c>
      <c r="C457" s="88" t="s">
        <v>345</v>
      </c>
      <c r="D457" s="88" t="s">
        <v>32</v>
      </c>
      <c r="E457" s="6" t="s">
        <v>1228</v>
      </c>
    </row>
    <row r="458" spans="1:5" x14ac:dyDescent="0.25">
      <c r="A458" s="72" t="s">
        <v>349</v>
      </c>
      <c r="B458" s="72" t="s">
        <v>32</v>
      </c>
      <c r="C458" s="88" t="s">
        <v>352</v>
      </c>
      <c r="D458" s="88" t="s">
        <v>32</v>
      </c>
      <c r="E458" s="6" t="s">
        <v>1228</v>
      </c>
    </row>
    <row r="459" spans="1:5" x14ac:dyDescent="0.25">
      <c r="A459" s="72" t="s">
        <v>357</v>
      </c>
      <c r="B459" s="72" t="s">
        <v>32</v>
      </c>
      <c r="C459" s="88" t="s">
        <v>359</v>
      </c>
      <c r="D459" s="88" t="s">
        <v>32</v>
      </c>
      <c r="E459" s="6" t="s">
        <v>1228</v>
      </c>
    </row>
    <row r="460" spans="1:5" ht="14.25" customHeight="1" x14ac:dyDescent="0.25">
      <c r="A460" s="72" t="s">
        <v>362</v>
      </c>
      <c r="B460" s="72" t="s">
        <v>32</v>
      </c>
      <c r="C460" s="88" t="s">
        <v>364</v>
      </c>
      <c r="D460" s="88" t="s">
        <v>32</v>
      </c>
      <c r="E460" s="6" t="s">
        <v>1228</v>
      </c>
    </row>
    <row r="470" spans="1:4" x14ac:dyDescent="0.25">
      <c r="A470" s="1" t="s">
        <v>439</v>
      </c>
    </row>
    <row r="471" spans="1:4" x14ac:dyDescent="0.25">
      <c r="A471" s="5" t="s">
        <v>27</v>
      </c>
      <c r="B471" s="5" t="s">
        <v>76</v>
      </c>
      <c r="C471" s="11" t="s">
        <v>499</v>
      </c>
    </row>
    <row r="472" spans="1:4" ht="14.25" x14ac:dyDescent="0.2">
      <c r="A472" s="23" t="s">
        <v>1395</v>
      </c>
      <c r="B472" s="13" t="s">
        <v>76</v>
      </c>
      <c r="C472" s="13" t="s">
        <v>53</v>
      </c>
    </row>
    <row r="473" spans="1:4" x14ac:dyDescent="0.25">
      <c r="A473" s="11" t="s">
        <v>66</v>
      </c>
      <c r="B473" s="15" t="s">
        <v>292</v>
      </c>
      <c r="C473" s="20" t="s">
        <v>70</v>
      </c>
      <c r="D473" s="6" t="str">
        <f t="shared" ref="D473:D506" si="23">CONCATENATE("INSERT INTO COURSE_SOFTWARE VALUES","(","'",A473,"'",",","'",B473,"'",")",";")</f>
        <v>INSERT INTO COURSE_SOFTWARE VALUES('ADV-APPLE-WORD','APWORD01');</v>
      </c>
    </row>
    <row r="474" spans="1:4" x14ac:dyDescent="0.25">
      <c r="A474" s="11" t="s">
        <v>87</v>
      </c>
      <c r="B474" s="15" t="s">
        <v>309</v>
      </c>
      <c r="C474" s="20" t="s">
        <v>90</v>
      </c>
      <c r="D474" s="6" t="str">
        <f t="shared" si="23"/>
        <v>INSERT INTO COURSE_SOFTWARE VALUES('ADV-INTERNET','MSEXPL00');</v>
      </c>
    </row>
    <row r="475" spans="1:4" x14ac:dyDescent="0.25">
      <c r="A475" s="11" t="s">
        <v>87</v>
      </c>
      <c r="B475" s="15" t="s">
        <v>336</v>
      </c>
      <c r="C475" s="20" t="s">
        <v>90</v>
      </c>
      <c r="D475" s="6" t="str">
        <f t="shared" si="23"/>
        <v>INSERT INTO COURSE_SOFTWARE VALUES('ADV-INTERNET','SUNJAVA4');</v>
      </c>
    </row>
    <row r="476" spans="1:4" x14ac:dyDescent="0.25">
      <c r="A476" s="11" t="s">
        <v>109</v>
      </c>
      <c r="B476" s="15" t="s">
        <v>336</v>
      </c>
      <c r="C476" s="20" t="s">
        <v>112</v>
      </c>
      <c r="D476" s="6" t="str">
        <f t="shared" si="23"/>
        <v>INSERT INTO COURSE_SOFTWARE VALUES('ADV-JAVA','SUNJAVA4');</v>
      </c>
    </row>
    <row r="477" spans="1:4" x14ac:dyDescent="0.25">
      <c r="A477" s="11" t="s">
        <v>109</v>
      </c>
      <c r="B477" s="15" t="s">
        <v>309</v>
      </c>
      <c r="C477" s="20" t="s">
        <v>112</v>
      </c>
      <c r="D477" s="6" t="str">
        <f t="shared" si="23"/>
        <v>INSERT INTO COURSE_SOFTWARE VALUES('ADV-JAVA','MSEXPL00');</v>
      </c>
    </row>
    <row r="478" spans="1:4" x14ac:dyDescent="0.25">
      <c r="A478" s="11" t="s">
        <v>122</v>
      </c>
      <c r="B478" s="15" t="s">
        <v>300</v>
      </c>
      <c r="C478" s="20" t="s">
        <v>126</v>
      </c>
      <c r="D478" s="6" t="str">
        <f t="shared" si="23"/>
        <v>INSERT INTO COURSE_SOFTWARE VALUES('ADV-MS-ACCESS','MSACCS00');</v>
      </c>
    </row>
    <row r="479" spans="1:4" x14ac:dyDescent="0.25">
      <c r="A479" s="11" t="s">
        <v>137</v>
      </c>
      <c r="B479" s="15" t="s">
        <v>306</v>
      </c>
      <c r="C479" s="20" t="s">
        <v>139</v>
      </c>
      <c r="D479" s="6" t="str">
        <f t="shared" si="23"/>
        <v>INSERT INTO COURSE_SOFTWARE VALUES('ADV-MS-EXCEL','MSEXCL00');</v>
      </c>
    </row>
    <row r="480" spans="1:4" x14ac:dyDescent="0.25">
      <c r="A480" s="11" t="s">
        <v>151</v>
      </c>
      <c r="B480" s="15" t="s">
        <v>318</v>
      </c>
      <c r="C480" s="20" t="s">
        <v>155</v>
      </c>
      <c r="D480" s="6" t="str">
        <f t="shared" si="23"/>
        <v>INSERT INTO COURSE_SOFTWARE VALUES('ADV-MS-PPT','MSPWRP00');</v>
      </c>
    </row>
    <row r="481" spans="1:4" x14ac:dyDescent="0.25">
      <c r="A481" s="11" t="s">
        <v>169</v>
      </c>
      <c r="B481" s="15" t="s">
        <v>326</v>
      </c>
      <c r="C481" s="20" t="s">
        <v>170</v>
      </c>
      <c r="D481" s="6" t="str">
        <f t="shared" si="23"/>
        <v>INSERT INTO COURSE_SOFTWARE VALUES('ADV-MS-WORD','MSWORD00');</v>
      </c>
    </row>
    <row r="482" spans="1:4" x14ac:dyDescent="0.25">
      <c r="A482" s="11" t="s">
        <v>177</v>
      </c>
      <c r="B482" s="15" t="s">
        <v>330</v>
      </c>
      <c r="C482" s="20" t="s">
        <v>179</v>
      </c>
      <c r="D482" s="6" t="str">
        <f t="shared" si="23"/>
        <v>INSERT INTO COURSE_SOFTWARE VALUES('ADV-NOVELL-NETWORK','NVNETW60');</v>
      </c>
    </row>
    <row r="483" spans="1:4" x14ac:dyDescent="0.25">
      <c r="A483" s="11" t="s">
        <v>177</v>
      </c>
      <c r="B483" s="15" t="s">
        <v>336</v>
      </c>
      <c r="C483" s="20" t="s">
        <v>179</v>
      </c>
      <c r="D483" s="6" t="str">
        <f t="shared" si="23"/>
        <v>INSERT INTO COURSE_SOFTWARE VALUES('ADV-NOVELL-NETWORK','SUNJAVA4');</v>
      </c>
    </row>
    <row r="484" spans="1:4" x14ac:dyDescent="0.25">
      <c r="A484" s="11" t="s">
        <v>189</v>
      </c>
      <c r="B484" s="15" t="s">
        <v>282</v>
      </c>
      <c r="C484" s="20" t="s">
        <v>192</v>
      </c>
      <c r="D484" s="6" t="str">
        <f t="shared" si="23"/>
        <v>INSERT INTO COURSE_SOFTWARE VALUES('ADV-PHOTOSHOP-MAC','ADPHOT50');</v>
      </c>
    </row>
    <row r="485" spans="1:4" x14ac:dyDescent="0.25">
      <c r="A485" s="11" t="s">
        <v>195</v>
      </c>
      <c r="B485" s="15" t="s">
        <v>292</v>
      </c>
      <c r="C485" s="20" t="s">
        <v>196</v>
      </c>
      <c r="D485" s="6" t="str">
        <f t="shared" si="23"/>
        <v>INSERT INTO COURSE_SOFTWARE VALUES('INTMED-APPLE-WORD','APWORD01');</v>
      </c>
    </row>
    <row r="486" spans="1:4" x14ac:dyDescent="0.25">
      <c r="A486" s="11" t="s">
        <v>199</v>
      </c>
      <c r="B486" s="15" t="s">
        <v>336</v>
      </c>
      <c r="C486" s="20" t="s">
        <v>200</v>
      </c>
      <c r="D486" s="6" t="str">
        <f t="shared" si="23"/>
        <v>INSERT INTO COURSE_SOFTWARE VALUES('INTMED-JAVA','SUNJAVA4');</v>
      </c>
    </row>
    <row r="487" spans="1:4" x14ac:dyDescent="0.25">
      <c r="A487" s="11" t="s">
        <v>199</v>
      </c>
      <c r="B487" s="15" t="s">
        <v>309</v>
      </c>
      <c r="C487" s="20" t="s">
        <v>200</v>
      </c>
      <c r="D487" s="6" t="str">
        <f t="shared" si="23"/>
        <v>INSERT INTO COURSE_SOFTWARE VALUES('INTMED-JAVA','MSEXPL00');</v>
      </c>
    </row>
    <row r="488" spans="1:4" x14ac:dyDescent="0.25">
      <c r="A488" s="11" t="s">
        <v>210</v>
      </c>
      <c r="B488" s="15" t="s">
        <v>300</v>
      </c>
      <c r="C488" s="20" t="s">
        <v>211</v>
      </c>
      <c r="D488" s="6" t="str">
        <f t="shared" si="23"/>
        <v>INSERT INTO COURSE_SOFTWARE VALUES('INTMED-MS-ACCESS','MSACCS00');</v>
      </c>
    </row>
    <row r="489" spans="1:4" x14ac:dyDescent="0.25">
      <c r="A489" s="11" t="s">
        <v>224</v>
      </c>
      <c r="B489" s="15" t="s">
        <v>306</v>
      </c>
      <c r="C489" s="20" t="s">
        <v>225</v>
      </c>
      <c r="D489" s="6" t="str">
        <f t="shared" si="23"/>
        <v>INSERT INTO COURSE_SOFTWARE VALUES('INTMED-MS-EXCEL','MSEXCL00');</v>
      </c>
    </row>
    <row r="490" spans="1:4" x14ac:dyDescent="0.25">
      <c r="A490" s="11" t="s">
        <v>237</v>
      </c>
      <c r="B490" s="15" t="s">
        <v>318</v>
      </c>
      <c r="C490" s="20" t="s">
        <v>238</v>
      </c>
      <c r="D490" s="6" t="str">
        <f t="shared" si="23"/>
        <v>INSERT INTO COURSE_SOFTWARE VALUES('INTMED-MS-PPT','MSPWRP00');</v>
      </c>
    </row>
    <row r="491" spans="1:4" x14ac:dyDescent="0.25">
      <c r="A491" s="11" t="s">
        <v>248</v>
      </c>
      <c r="B491" s="15" t="s">
        <v>326</v>
      </c>
      <c r="C491" s="20" t="s">
        <v>250</v>
      </c>
      <c r="D491" s="6" t="str">
        <f t="shared" si="23"/>
        <v>INSERT INTO COURSE_SOFTWARE VALUES('INTMED-MS-WORD','MSWORD00');</v>
      </c>
    </row>
    <row r="492" spans="1:4" x14ac:dyDescent="0.25">
      <c r="A492" s="11" t="s">
        <v>254</v>
      </c>
      <c r="B492" s="15" t="s">
        <v>330</v>
      </c>
      <c r="C492" s="20" t="s">
        <v>255</v>
      </c>
      <c r="D492" s="6" t="str">
        <f t="shared" si="23"/>
        <v>INSERT INTO COURSE_SOFTWARE VALUES('INTMED-NOVELL-NETWORK','NVNETW60');</v>
      </c>
    </row>
    <row r="493" spans="1:4" x14ac:dyDescent="0.25">
      <c r="A493" s="11" t="s">
        <v>257</v>
      </c>
      <c r="B493" s="15" t="s">
        <v>282</v>
      </c>
      <c r="C493" s="20" t="s">
        <v>259</v>
      </c>
      <c r="D493" s="6" t="str">
        <f t="shared" si="23"/>
        <v>INSERT INTO COURSE_SOFTWARE VALUES('INTMED-PHOTOSHOP-MAC','ADPHOT50');</v>
      </c>
    </row>
    <row r="494" spans="1:4" x14ac:dyDescent="0.25">
      <c r="A494" s="11" t="s">
        <v>264</v>
      </c>
      <c r="B494" s="15" t="s">
        <v>292</v>
      </c>
      <c r="C494" s="20" t="s">
        <v>265</v>
      </c>
      <c r="D494" s="6" t="str">
        <f t="shared" si="23"/>
        <v>INSERT INTO COURSE_SOFTWARE VALUES('INTRO-APPLE-WORD','APWORD01');</v>
      </c>
    </row>
    <row r="495" spans="1:4" x14ac:dyDescent="0.25">
      <c r="A495" s="11" t="s">
        <v>269</v>
      </c>
      <c r="B495" s="15" t="s">
        <v>354</v>
      </c>
      <c r="C495" s="20" t="s">
        <v>270</v>
      </c>
      <c r="D495" s="6" t="str">
        <f t="shared" si="23"/>
        <v>INSERT INTO COURSE_SOFTWARE VALUES('INTRO-COMPUTING','CPUNOW50');</v>
      </c>
    </row>
    <row r="496" spans="1:4" x14ac:dyDescent="0.25">
      <c r="A496" s="11" t="s">
        <v>274</v>
      </c>
      <c r="B496" s="15" t="s">
        <v>314</v>
      </c>
      <c r="C496" s="20" t="s">
        <v>275</v>
      </c>
      <c r="D496" s="6" t="str">
        <f t="shared" si="23"/>
        <v>INSERT INTO COURSE_SOFTWARE VALUES('INTRO-GRAPHICS','MSPAINT7');</v>
      </c>
    </row>
    <row r="497" spans="1:5" x14ac:dyDescent="0.25">
      <c r="A497" s="11" t="s">
        <v>283</v>
      </c>
      <c r="B497" s="15" t="s">
        <v>336</v>
      </c>
      <c r="C497" s="20" t="s">
        <v>287</v>
      </c>
      <c r="D497" s="6" t="str">
        <f t="shared" si="23"/>
        <v>INSERT INTO COURSE_SOFTWARE VALUES('INTRO-JAVA','SUNJAVA4');</v>
      </c>
    </row>
    <row r="498" spans="1:5" x14ac:dyDescent="0.25">
      <c r="A498" s="11" t="s">
        <v>290</v>
      </c>
      <c r="B498" s="15" t="s">
        <v>347</v>
      </c>
      <c r="C498" s="20" t="s">
        <v>291</v>
      </c>
      <c r="D498" s="6" t="str">
        <f t="shared" si="23"/>
        <v>INSERT INTO COURSE_SOFTWARE VALUES('INTRO-MAC','APMACOS7');</v>
      </c>
    </row>
    <row r="499" spans="1:5" x14ac:dyDescent="0.25">
      <c r="A499" s="11" t="s">
        <v>299</v>
      </c>
      <c r="B499" s="15" t="s">
        <v>300</v>
      </c>
      <c r="C499" s="20" t="s">
        <v>303</v>
      </c>
      <c r="D499" s="6" t="str">
        <f t="shared" si="23"/>
        <v>INSERT INTO COURSE_SOFTWARE VALUES('INTRO-MS-ACCESS','MSACCS00');</v>
      </c>
    </row>
    <row r="500" spans="1:5" x14ac:dyDescent="0.25">
      <c r="A500" s="11" t="s">
        <v>312</v>
      </c>
      <c r="B500" s="15" t="s">
        <v>306</v>
      </c>
      <c r="C500" s="20" t="s">
        <v>313</v>
      </c>
      <c r="D500" s="6" t="str">
        <f t="shared" si="23"/>
        <v>INSERT INTO COURSE_SOFTWARE VALUES('INTRO-MS-EXCEL','MSEXCL00');</v>
      </c>
    </row>
    <row r="501" spans="1:5" x14ac:dyDescent="0.25">
      <c r="A501" s="11" t="s">
        <v>321</v>
      </c>
      <c r="B501" s="15" t="s">
        <v>318</v>
      </c>
      <c r="C501" s="20" t="s">
        <v>323</v>
      </c>
      <c r="D501" s="6" t="str">
        <f t="shared" si="23"/>
        <v>INSERT INTO COURSE_SOFTWARE VALUES('INTRO-MS-PPT','MSPWRP00');</v>
      </c>
    </row>
    <row r="502" spans="1:5" x14ac:dyDescent="0.25">
      <c r="A502" s="11" t="s">
        <v>329</v>
      </c>
      <c r="B502" s="15" t="s">
        <v>326</v>
      </c>
      <c r="C502" s="20" t="s">
        <v>333</v>
      </c>
      <c r="D502" s="6" t="str">
        <f t="shared" si="23"/>
        <v>INSERT INTO COURSE_SOFTWARE VALUES('INTRO-MS-WORD','MSWORD00');</v>
      </c>
    </row>
    <row r="503" spans="1:5" x14ac:dyDescent="0.25">
      <c r="A503" s="11" t="s">
        <v>341</v>
      </c>
      <c r="B503" s="15" t="s">
        <v>330</v>
      </c>
      <c r="C503" s="20" t="s">
        <v>345</v>
      </c>
      <c r="D503" s="6" t="str">
        <f t="shared" si="23"/>
        <v>INSERT INTO COURSE_SOFTWARE VALUES('INTRO-NOVELL-NETWORK','NVNETW60');</v>
      </c>
    </row>
    <row r="504" spans="1:5" x14ac:dyDescent="0.25">
      <c r="A504" s="11" t="s">
        <v>349</v>
      </c>
      <c r="B504" s="15" t="s">
        <v>282</v>
      </c>
      <c r="C504" s="20" t="s">
        <v>352</v>
      </c>
      <c r="D504" s="6" t="str">
        <f t="shared" si="23"/>
        <v>INSERT INTO COURSE_SOFTWARE VALUES('INTRO-PHOTOSHOP-MAC','ADPHOT50');</v>
      </c>
    </row>
    <row r="505" spans="1:5" x14ac:dyDescent="0.25">
      <c r="A505" s="11" t="s">
        <v>357</v>
      </c>
      <c r="B505" s="15" t="s">
        <v>309</v>
      </c>
      <c r="C505" s="20" t="s">
        <v>359</v>
      </c>
      <c r="D505" s="6" t="str">
        <f t="shared" si="23"/>
        <v>INSERT INTO COURSE_SOFTWARE VALUES('INTRO-INTERNET','MSEXPL00');</v>
      </c>
    </row>
    <row r="506" spans="1:5" x14ac:dyDescent="0.25">
      <c r="A506" s="11" t="s">
        <v>362</v>
      </c>
      <c r="B506" s="15" t="s">
        <v>322</v>
      </c>
      <c r="C506" s="20" t="s">
        <v>364</v>
      </c>
      <c r="D506" s="6" t="str">
        <f t="shared" si="23"/>
        <v>INSERT INTO COURSE_SOFTWARE VALUES('INTRO-WINDOWS','MSWIND00');</v>
      </c>
    </row>
    <row r="510" spans="1:5" x14ac:dyDescent="0.25">
      <c r="A510" s="1" t="s">
        <v>455</v>
      </c>
    </row>
    <row r="511" spans="1:5" x14ac:dyDescent="0.25">
      <c r="A511" s="5" t="s">
        <v>457</v>
      </c>
      <c r="B511" s="7" t="s">
        <v>1397</v>
      </c>
      <c r="C511" s="7" t="s">
        <v>1398</v>
      </c>
      <c r="D511" s="7" t="s">
        <v>469</v>
      </c>
      <c r="E511" s="11" t="s">
        <v>38</v>
      </c>
    </row>
    <row r="512" spans="1:5" ht="14.25" x14ac:dyDescent="0.2">
      <c r="A512" s="23" t="s">
        <v>366</v>
      </c>
      <c r="B512" s="13" t="s">
        <v>770</v>
      </c>
      <c r="C512" s="23" t="s">
        <v>1395</v>
      </c>
      <c r="D512" s="13" t="s">
        <v>995</v>
      </c>
      <c r="E512" s="13" t="s">
        <v>53</v>
      </c>
    </row>
    <row r="513" spans="1:6" x14ac:dyDescent="0.25">
      <c r="A513" s="11" t="s">
        <v>1399</v>
      </c>
      <c r="B513" s="12" t="s">
        <v>36</v>
      </c>
      <c r="C513" s="11" t="s">
        <v>329</v>
      </c>
      <c r="D513" s="17" t="s">
        <v>1400</v>
      </c>
      <c r="E513" s="23" t="s">
        <v>333</v>
      </c>
      <c r="F513" s="6" t="str">
        <f t="shared" ref="F513:F590" si="24">CONCATENATE("INSERT INTO QUALIFICATION VALUES","(","'",A513,"'",",","'",B513,"'",",","'",C513,"'",",","'",D513,"'",")",";")</f>
        <v>INSERT INTO QUALIFICATION VALUES('Q577891','199111011','INTRO-MS-WORD','01-DEC-2011');</v>
      </c>
    </row>
    <row r="514" spans="1:6" x14ac:dyDescent="0.25">
      <c r="A514" s="11" t="s">
        <v>1401</v>
      </c>
      <c r="B514" s="12" t="s">
        <v>36</v>
      </c>
      <c r="C514" s="11" t="s">
        <v>269</v>
      </c>
      <c r="D514" s="17" t="s">
        <v>1402</v>
      </c>
      <c r="E514" s="23" t="s">
        <v>270</v>
      </c>
      <c r="F514" s="6" t="str">
        <f t="shared" si="24"/>
        <v>INSERT INTO QUALIFICATION VALUES('Q146613','199111011','INTRO-COMPUTING','12-DEC-2011');</v>
      </c>
    </row>
    <row r="515" spans="1:6" x14ac:dyDescent="0.25">
      <c r="A515" s="11" t="s">
        <v>1403</v>
      </c>
      <c r="B515" s="12" t="s">
        <v>36</v>
      </c>
      <c r="C515" s="11" t="s">
        <v>290</v>
      </c>
      <c r="D515" s="17" t="s">
        <v>1402</v>
      </c>
      <c r="E515" s="23" t="s">
        <v>291</v>
      </c>
      <c r="F515" s="6" t="str">
        <f t="shared" si="24"/>
        <v>INSERT INTO QUALIFICATION VALUES('Q232257','199111011','INTRO-MAC','12-DEC-2011');</v>
      </c>
    </row>
    <row r="516" spans="1:6" x14ac:dyDescent="0.25">
      <c r="A516" s="11" t="s">
        <v>1404</v>
      </c>
      <c r="B516" s="12" t="s">
        <v>36</v>
      </c>
      <c r="C516" s="11" t="s">
        <v>248</v>
      </c>
      <c r="D516" s="17" t="s">
        <v>1402</v>
      </c>
      <c r="E516" s="23" t="s">
        <v>250</v>
      </c>
      <c r="F516" s="6" t="str">
        <f t="shared" si="24"/>
        <v>INSERT INTO QUALIFICATION VALUES('Q231861','199111011','INTMED-MS-WORD','12-DEC-2011');</v>
      </c>
    </row>
    <row r="517" spans="1:6" x14ac:dyDescent="0.25">
      <c r="A517" s="11" t="s">
        <v>1405</v>
      </c>
      <c r="B517" s="12" t="s">
        <v>36</v>
      </c>
      <c r="C517" s="11" t="s">
        <v>224</v>
      </c>
      <c r="D517" s="17" t="s">
        <v>1406</v>
      </c>
      <c r="E517" s="23" t="s">
        <v>225</v>
      </c>
      <c r="F517" s="6" t="str">
        <f t="shared" si="24"/>
        <v>INSERT INTO QUALIFICATION VALUES('Q678676','199111011','INTMED-MS-EXCEL','14-JAN-2012');</v>
      </c>
    </row>
    <row r="518" spans="1:6" x14ac:dyDescent="0.25">
      <c r="A518" s="11" t="s">
        <v>1407</v>
      </c>
      <c r="B518" s="12" t="s">
        <v>36</v>
      </c>
      <c r="C518" s="11" t="s">
        <v>177</v>
      </c>
      <c r="D518" s="17" t="s">
        <v>1408</v>
      </c>
      <c r="E518" s="23" t="s">
        <v>179</v>
      </c>
      <c r="F518" s="6" t="str">
        <f t="shared" si="24"/>
        <v>INSERT INTO QUALIFICATION VALUES('Q709279','199111011','ADV-NOVELL-NETWORK','13-JAN-2012');</v>
      </c>
    </row>
    <row r="519" spans="1:6" x14ac:dyDescent="0.25">
      <c r="A519" s="11" t="s">
        <v>1409</v>
      </c>
      <c r="B519" s="12" t="s">
        <v>36</v>
      </c>
      <c r="C519" s="11" t="s">
        <v>274</v>
      </c>
      <c r="D519" s="17" t="s">
        <v>1400</v>
      </c>
      <c r="E519" s="23" t="s">
        <v>275</v>
      </c>
      <c r="F519" s="6" t="str">
        <f t="shared" si="24"/>
        <v>INSERT INTO QUALIFICATION VALUES('Q599323','199111011','INTRO-GRAPHICS','01-DEC-2011');</v>
      </c>
    </row>
    <row r="520" spans="1:6" x14ac:dyDescent="0.25">
      <c r="A520" s="11" t="s">
        <v>1410</v>
      </c>
      <c r="B520" s="12" t="s">
        <v>36</v>
      </c>
      <c r="C520" s="11" t="s">
        <v>151</v>
      </c>
      <c r="D520" s="17" t="s">
        <v>1411</v>
      </c>
      <c r="E520" s="23" t="s">
        <v>155</v>
      </c>
      <c r="F520" s="6" t="str">
        <f t="shared" si="24"/>
        <v>INSERT INTO QUALIFICATION VALUES('Q213713','199111011','ADV-MS-PPT','10-FEB-2012');</v>
      </c>
    </row>
    <row r="521" spans="1:6" x14ac:dyDescent="0.25">
      <c r="A521" s="11" t="s">
        <v>1412</v>
      </c>
      <c r="B521" s="12" t="s">
        <v>36</v>
      </c>
      <c r="C521" s="11" t="s">
        <v>66</v>
      </c>
      <c r="D521" s="17" t="s">
        <v>1413</v>
      </c>
      <c r="E521" s="23" t="s">
        <v>70</v>
      </c>
      <c r="F521" s="6" t="str">
        <f t="shared" si="24"/>
        <v>INSERT INTO QUALIFICATION VALUES('Q176667','199111011','ADV-APPLE-WORD','25-JAN-2012');</v>
      </c>
    </row>
    <row r="522" spans="1:6" x14ac:dyDescent="0.25">
      <c r="A522" s="11" t="s">
        <v>1414</v>
      </c>
      <c r="B522" s="12" t="s">
        <v>36</v>
      </c>
      <c r="C522" s="11" t="s">
        <v>199</v>
      </c>
      <c r="D522" s="17" t="s">
        <v>1411</v>
      </c>
      <c r="E522" s="23" t="s">
        <v>200</v>
      </c>
      <c r="F522" s="6" t="str">
        <f t="shared" si="24"/>
        <v>INSERT INTO QUALIFICATION VALUES('Q939541','199111011','INTMED-JAVA','10-FEB-2012');</v>
      </c>
    </row>
    <row r="523" spans="1:6" x14ac:dyDescent="0.25">
      <c r="A523" s="11" t="s">
        <v>1415</v>
      </c>
      <c r="B523" s="12" t="s">
        <v>36</v>
      </c>
      <c r="C523" s="11" t="s">
        <v>237</v>
      </c>
      <c r="D523" s="17" t="s">
        <v>1402</v>
      </c>
      <c r="E523" s="23" t="s">
        <v>238</v>
      </c>
      <c r="F523" s="6" t="str">
        <f t="shared" si="24"/>
        <v>INSERT INTO QUALIFICATION VALUES('Q281025','199111011','INTMED-MS-PPT','12-DEC-2011');</v>
      </c>
    </row>
    <row r="524" spans="1:6" x14ac:dyDescent="0.25">
      <c r="A524" s="11" t="s">
        <v>1416</v>
      </c>
      <c r="B524" s="12" t="s">
        <v>36</v>
      </c>
      <c r="C524" s="11" t="s">
        <v>109</v>
      </c>
      <c r="D524" s="17" t="s">
        <v>1411</v>
      </c>
      <c r="E524" s="23" t="s">
        <v>112</v>
      </c>
      <c r="F524" s="6" t="str">
        <f t="shared" si="24"/>
        <v>INSERT INTO QUALIFICATION VALUES('Q841026','199111011','ADV-JAVA','10-FEB-2012');</v>
      </c>
    </row>
    <row r="525" spans="1:6" x14ac:dyDescent="0.25">
      <c r="A525" s="11" t="s">
        <v>1417</v>
      </c>
      <c r="B525" s="12" t="s">
        <v>79</v>
      </c>
      <c r="C525" s="11" t="s">
        <v>357</v>
      </c>
      <c r="D525" s="17" t="s">
        <v>1418</v>
      </c>
      <c r="E525" s="23" t="s">
        <v>359</v>
      </c>
      <c r="F525" s="6" t="str">
        <f t="shared" si="24"/>
        <v>INSERT INTO QUALIFICATION VALUES('Q882990','199712151','INTRO-INTERNET','15-FEB-2017');</v>
      </c>
    </row>
    <row r="526" spans="1:6" x14ac:dyDescent="0.25">
      <c r="A526" s="11" t="s">
        <v>1419</v>
      </c>
      <c r="B526" s="12" t="s">
        <v>79</v>
      </c>
      <c r="C526" s="11" t="s">
        <v>341</v>
      </c>
      <c r="D526" s="17" t="s">
        <v>1420</v>
      </c>
      <c r="E526" s="23" t="s">
        <v>345</v>
      </c>
      <c r="F526" s="6" t="str">
        <f t="shared" si="24"/>
        <v>INSERT INTO QUALIFICATION VALUES('Q716081','199712151','INTRO-NOVELL-NETWORK','17-FEB-2017');</v>
      </c>
    </row>
    <row r="527" spans="1:6" x14ac:dyDescent="0.25">
      <c r="A527" s="11" t="s">
        <v>1421</v>
      </c>
      <c r="B527" s="12" t="s">
        <v>79</v>
      </c>
      <c r="C527" s="11" t="s">
        <v>248</v>
      </c>
      <c r="D527" s="17" t="s">
        <v>1422</v>
      </c>
      <c r="E527" s="23" t="s">
        <v>250</v>
      </c>
      <c r="F527" s="6" t="str">
        <f t="shared" si="24"/>
        <v>INSERT INTO QUALIFICATION VALUES('Q290912','199712151','INTMED-MS-WORD','16-FEB-2017');</v>
      </c>
    </row>
    <row r="528" spans="1:6" x14ac:dyDescent="0.25">
      <c r="A528" s="11" t="s">
        <v>1423</v>
      </c>
      <c r="B528" s="12" t="s">
        <v>79</v>
      </c>
      <c r="C528" s="11" t="s">
        <v>87</v>
      </c>
      <c r="D528" s="17" t="s">
        <v>1424</v>
      </c>
      <c r="E528" s="23" t="s">
        <v>90</v>
      </c>
      <c r="F528" s="6" t="str">
        <f t="shared" si="24"/>
        <v>INSERT INTO QUALIFICATION VALUES('Q826603','199712151','ADV-INTERNET','02-FEB-2017');</v>
      </c>
    </row>
    <row r="529" spans="1:6" x14ac:dyDescent="0.25">
      <c r="A529" s="11" t="s">
        <v>1425</v>
      </c>
      <c r="B529" s="12" t="s">
        <v>79</v>
      </c>
      <c r="C529" s="11" t="s">
        <v>177</v>
      </c>
      <c r="D529" s="17" t="s">
        <v>1426</v>
      </c>
      <c r="E529" s="23" t="s">
        <v>179</v>
      </c>
      <c r="F529" s="6" t="str">
        <f t="shared" si="24"/>
        <v>INSERT INTO QUALIFICATION VALUES('Q469198','199712151','ADV-NOVELL-NETWORK','30-JAN-2017');</v>
      </c>
    </row>
    <row r="530" spans="1:6" x14ac:dyDescent="0.25">
      <c r="A530" s="11" t="s">
        <v>1427</v>
      </c>
      <c r="B530" s="12" t="s">
        <v>79</v>
      </c>
      <c r="C530" s="11" t="s">
        <v>274</v>
      </c>
      <c r="D530" s="17" t="s">
        <v>1428</v>
      </c>
      <c r="E530" s="23" t="s">
        <v>275</v>
      </c>
      <c r="F530" s="6" t="str">
        <f t="shared" si="24"/>
        <v>INSERT INTO QUALIFICATION VALUES('Q866453','199712151','INTRO-GRAPHICS','09-JAN-2017');</v>
      </c>
    </row>
    <row r="531" spans="1:6" x14ac:dyDescent="0.25">
      <c r="A531" s="11" t="s">
        <v>1429</v>
      </c>
      <c r="B531" s="12" t="s">
        <v>79</v>
      </c>
      <c r="C531" s="11" t="s">
        <v>257</v>
      </c>
      <c r="D531" s="17" t="s">
        <v>1430</v>
      </c>
      <c r="E531" s="23" t="s">
        <v>259</v>
      </c>
      <c r="F531" s="6" t="str">
        <f t="shared" si="24"/>
        <v>INSERT INTO QUALIFICATION VALUES('Q786584','199712151','INTMED-PHOTOSHOP-MAC','14-FEB-2017');</v>
      </c>
    </row>
    <row r="532" spans="1:6" x14ac:dyDescent="0.25">
      <c r="A532" s="11" t="s">
        <v>1431</v>
      </c>
      <c r="B532" s="12" t="s">
        <v>79</v>
      </c>
      <c r="C532" s="11" t="s">
        <v>290</v>
      </c>
      <c r="D532" s="17" t="s">
        <v>1426</v>
      </c>
      <c r="E532" s="23" t="s">
        <v>291</v>
      </c>
      <c r="F532" s="6" t="str">
        <f t="shared" si="24"/>
        <v>INSERT INTO QUALIFICATION VALUES('Q876806','199712151','INTRO-MAC','30-JAN-2017');</v>
      </c>
    </row>
    <row r="533" spans="1:6" x14ac:dyDescent="0.25">
      <c r="A533" s="11" t="s">
        <v>1432</v>
      </c>
      <c r="B533" s="12" t="s">
        <v>79</v>
      </c>
      <c r="C533" s="11" t="s">
        <v>137</v>
      </c>
      <c r="D533" s="17" t="s">
        <v>1428</v>
      </c>
      <c r="E533" s="23" t="s">
        <v>139</v>
      </c>
      <c r="F533" s="6" t="str">
        <f t="shared" si="24"/>
        <v>INSERT INTO QUALIFICATION VALUES('Q616426','199712151','ADV-MS-EXCEL','09-JAN-2017');</v>
      </c>
    </row>
    <row r="534" spans="1:6" x14ac:dyDescent="0.25">
      <c r="A534" s="11" t="s">
        <v>1433</v>
      </c>
      <c r="B534" s="12" t="s">
        <v>79</v>
      </c>
      <c r="C534" s="11" t="s">
        <v>224</v>
      </c>
      <c r="D534" s="17" t="s">
        <v>1422</v>
      </c>
      <c r="E534" s="23" t="s">
        <v>225</v>
      </c>
      <c r="F534" s="6" t="str">
        <f t="shared" si="24"/>
        <v>INSERT INTO QUALIFICATION VALUES('Q438403','199712151','INTMED-MS-EXCEL','16-FEB-2017');</v>
      </c>
    </row>
    <row r="535" spans="1:6" x14ac:dyDescent="0.25">
      <c r="A535" s="11" t="s">
        <v>1434</v>
      </c>
      <c r="B535" s="12" t="s">
        <v>79</v>
      </c>
      <c r="C535" s="11" t="s">
        <v>312</v>
      </c>
      <c r="D535" s="17" t="s">
        <v>1435</v>
      </c>
      <c r="E535" s="23" t="s">
        <v>313</v>
      </c>
      <c r="F535" s="6" t="str">
        <f t="shared" si="24"/>
        <v>INSERT INTO QUALIFICATION VALUES('Q212686','199712151','INTRO-MS-EXCEL','10-MAR-2017');</v>
      </c>
    </row>
    <row r="536" spans="1:6" x14ac:dyDescent="0.25">
      <c r="A536" s="11" t="s">
        <v>1436</v>
      </c>
      <c r="B536" s="12" t="s">
        <v>79</v>
      </c>
      <c r="C536" s="11" t="s">
        <v>199</v>
      </c>
      <c r="D536" s="17" t="s">
        <v>1422</v>
      </c>
      <c r="E536" s="23" t="s">
        <v>200</v>
      </c>
      <c r="F536" s="6" t="str">
        <f t="shared" si="24"/>
        <v>INSERT INTO QUALIFICATION VALUES('Q351411','199712151','INTMED-JAVA','16-FEB-2017');</v>
      </c>
    </row>
    <row r="537" spans="1:6" x14ac:dyDescent="0.25">
      <c r="A537" s="11" t="s">
        <v>1437</v>
      </c>
      <c r="B537" s="12" t="s">
        <v>79</v>
      </c>
      <c r="C537" s="11" t="s">
        <v>329</v>
      </c>
      <c r="D537" s="17" t="s">
        <v>1428</v>
      </c>
      <c r="E537" s="23" t="s">
        <v>333</v>
      </c>
      <c r="F537" s="6" t="str">
        <f t="shared" si="24"/>
        <v>INSERT INTO QUALIFICATION VALUES('Q470088','199712151','INTRO-MS-WORD','09-JAN-2017');</v>
      </c>
    </row>
    <row r="538" spans="1:6" x14ac:dyDescent="0.25">
      <c r="A538" s="11" t="s">
        <v>1438</v>
      </c>
      <c r="B538" s="12" t="s">
        <v>79</v>
      </c>
      <c r="C538" s="11" t="s">
        <v>109</v>
      </c>
      <c r="D538" s="17" t="s">
        <v>1422</v>
      </c>
      <c r="E538" s="23" t="s">
        <v>112</v>
      </c>
      <c r="F538" s="6" t="str">
        <f t="shared" si="24"/>
        <v>INSERT INTO QUALIFICATION VALUES('Q712781','199712151','ADV-JAVA','16-FEB-2017');</v>
      </c>
    </row>
    <row r="539" spans="1:6" x14ac:dyDescent="0.25">
      <c r="A539" s="11" t="s">
        <v>1439</v>
      </c>
      <c r="B539" s="12" t="s">
        <v>94</v>
      </c>
      <c r="C539" s="11" t="s">
        <v>195</v>
      </c>
      <c r="D539" s="17" t="s">
        <v>1440</v>
      </c>
      <c r="E539" s="23" t="s">
        <v>196</v>
      </c>
      <c r="F539" s="6" t="str">
        <f t="shared" si="24"/>
        <v>INSERT INTO QUALIFICATION VALUES('Q236381','199905101','INTMED-APPLE-WORD','25-JUN-2016');</v>
      </c>
    </row>
    <row r="540" spans="1:6" x14ac:dyDescent="0.25">
      <c r="A540" s="11" t="s">
        <v>1441</v>
      </c>
      <c r="B540" s="12" t="s">
        <v>94</v>
      </c>
      <c r="C540" s="11" t="s">
        <v>264</v>
      </c>
      <c r="D540" s="17" t="s">
        <v>1442</v>
      </c>
      <c r="E540" s="23" t="s">
        <v>265</v>
      </c>
      <c r="F540" s="6" t="str">
        <f t="shared" si="24"/>
        <v>INSERT INTO QUALIFICATION VALUES('Q890075','199905101','INTRO-APPLE-WORD','23-JUL-2016');</v>
      </c>
    </row>
    <row r="541" spans="1:6" x14ac:dyDescent="0.25">
      <c r="A541" s="11" t="s">
        <v>1443</v>
      </c>
      <c r="B541" s="12" t="s">
        <v>94</v>
      </c>
      <c r="C541" s="11" t="s">
        <v>151</v>
      </c>
      <c r="D541" s="17" t="s">
        <v>1442</v>
      </c>
      <c r="E541" s="23" t="s">
        <v>155</v>
      </c>
      <c r="F541" s="6" t="str">
        <f t="shared" si="24"/>
        <v>INSERT INTO QUALIFICATION VALUES('Q337488','199905101','ADV-MS-PPT','23-JUL-2016');</v>
      </c>
    </row>
    <row r="542" spans="1:6" x14ac:dyDescent="0.25">
      <c r="A542" s="11" t="s">
        <v>1444</v>
      </c>
      <c r="B542" s="12" t="s">
        <v>94</v>
      </c>
      <c r="C542" s="11" t="s">
        <v>321</v>
      </c>
      <c r="D542" s="17" t="s">
        <v>1442</v>
      </c>
      <c r="E542" s="23" t="s">
        <v>323</v>
      </c>
      <c r="F542" s="6" t="str">
        <f t="shared" si="24"/>
        <v>INSERT INTO QUALIFICATION VALUES('Q823203','199905101','INTRO-MS-PPT','23-JUL-2016');</v>
      </c>
    </row>
    <row r="543" spans="1:6" x14ac:dyDescent="0.25">
      <c r="A543" s="11" t="s">
        <v>1445</v>
      </c>
      <c r="B543" s="12" t="s">
        <v>94</v>
      </c>
      <c r="C543" s="11" t="s">
        <v>257</v>
      </c>
      <c r="D543" s="17" t="s">
        <v>1446</v>
      </c>
      <c r="E543" s="23" t="s">
        <v>259</v>
      </c>
      <c r="F543" s="6" t="str">
        <f t="shared" si="24"/>
        <v>INSERT INTO QUALIFICATION VALUES('Q645293','199905101','INTMED-PHOTOSHOP-MAC','01-JUL-2016');</v>
      </c>
    </row>
    <row r="544" spans="1:6" x14ac:dyDescent="0.25">
      <c r="A544" s="11" t="s">
        <v>1447</v>
      </c>
      <c r="B544" s="12" t="s">
        <v>94</v>
      </c>
      <c r="C544" s="11" t="s">
        <v>137</v>
      </c>
      <c r="D544" s="17" t="s">
        <v>1448</v>
      </c>
      <c r="E544" s="23" t="s">
        <v>139</v>
      </c>
      <c r="F544" s="6" t="str">
        <f t="shared" si="24"/>
        <v>INSERT INTO QUALIFICATION VALUES('Q257045','199905101','ADV-MS-EXCEL','14-JUN-2016');</v>
      </c>
    </row>
    <row r="545" spans="1:6" x14ac:dyDescent="0.25">
      <c r="A545" s="11" t="s">
        <v>1449</v>
      </c>
      <c r="B545" s="12" t="s">
        <v>94</v>
      </c>
      <c r="C545" s="11" t="s">
        <v>248</v>
      </c>
      <c r="D545" s="17" t="s">
        <v>1450</v>
      </c>
      <c r="E545" s="23" t="s">
        <v>250</v>
      </c>
      <c r="F545" s="6" t="str">
        <f t="shared" si="24"/>
        <v>INSERT INTO QUALIFICATION VALUES('Q767770','199905101','INTMED-MS-WORD','03-AUG-2016');</v>
      </c>
    </row>
    <row r="546" spans="1:6" x14ac:dyDescent="0.25">
      <c r="A546" s="11" t="s">
        <v>1451</v>
      </c>
      <c r="B546" s="12" t="s">
        <v>94</v>
      </c>
      <c r="C546" s="11" t="s">
        <v>189</v>
      </c>
      <c r="D546" s="17" t="s">
        <v>1452</v>
      </c>
      <c r="E546" s="23" t="s">
        <v>192</v>
      </c>
      <c r="F546" s="6" t="str">
        <f t="shared" si="24"/>
        <v>INSERT INTO QUALIFICATION VALUES('Q810202','199905101','ADV-PHOTOSHOP-MAC','22-JUN-2016');</v>
      </c>
    </row>
    <row r="547" spans="1:6" x14ac:dyDescent="0.25">
      <c r="A547" s="11" t="s">
        <v>1453</v>
      </c>
      <c r="B547" s="12" t="s">
        <v>94</v>
      </c>
      <c r="C547" s="11" t="s">
        <v>269</v>
      </c>
      <c r="D547" s="17" t="s">
        <v>1442</v>
      </c>
      <c r="E547" s="23" t="s">
        <v>270</v>
      </c>
      <c r="F547" s="6" t="str">
        <f t="shared" si="24"/>
        <v>INSERT INTO QUALIFICATION VALUES('Q114461','199905101','INTRO-COMPUTING','23-JUL-2016');</v>
      </c>
    </row>
    <row r="548" spans="1:6" x14ac:dyDescent="0.25">
      <c r="A548" s="11" t="s">
        <v>1454</v>
      </c>
      <c r="B548" s="12" t="s">
        <v>94</v>
      </c>
      <c r="C548" s="11" t="s">
        <v>362</v>
      </c>
      <c r="D548" s="17" t="s">
        <v>1450</v>
      </c>
      <c r="E548" s="23" t="s">
        <v>364</v>
      </c>
      <c r="F548" s="6" t="str">
        <f t="shared" si="24"/>
        <v>INSERT INTO QUALIFICATION VALUES('Q685457','199905101','INTRO-WINDOWS','03-AUG-2016');</v>
      </c>
    </row>
    <row r="549" spans="1:6" x14ac:dyDescent="0.25">
      <c r="A549" s="11" t="s">
        <v>1455</v>
      </c>
      <c r="B549" s="12" t="s">
        <v>94</v>
      </c>
      <c r="C549" s="11" t="s">
        <v>329</v>
      </c>
      <c r="D549" s="17" t="s">
        <v>1456</v>
      </c>
      <c r="E549" s="23" t="s">
        <v>333</v>
      </c>
      <c r="F549" s="6" t="str">
        <f t="shared" si="24"/>
        <v>INSERT INTO QUALIFICATION VALUES('Q780490','199905101','INTRO-MS-WORD','14-AUG-2016');</v>
      </c>
    </row>
    <row r="550" spans="1:6" x14ac:dyDescent="0.25">
      <c r="A550" s="11" t="s">
        <v>1457</v>
      </c>
      <c r="B550" s="12" t="s">
        <v>110</v>
      </c>
      <c r="C550" s="11" t="s">
        <v>283</v>
      </c>
      <c r="D550" s="17" t="s">
        <v>1458</v>
      </c>
      <c r="E550" s="23" t="s">
        <v>287</v>
      </c>
      <c r="F550" s="6" t="str">
        <f t="shared" si="24"/>
        <v>INSERT INTO QUALIFICATION VALUES('Q508758','199905102','INTRO-JAVA','04-JUL-2016');</v>
      </c>
    </row>
    <row r="551" spans="1:6" x14ac:dyDescent="0.25">
      <c r="A551" s="11" t="s">
        <v>1459</v>
      </c>
      <c r="B551" s="12" t="s">
        <v>110</v>
      </c>
      <c r="C551" s="11" t="s">
        <v>312</v>
      </c>
      <c r="D551" s="17" t="s">
        <v>1456</v>
      </c>
      <c r="E551" s="23" t="s">
        <v>313</v>
      </c>
      <c r="F551" s="6" t="str">
        <f t="shared" si="24"/>
        <v>INSERT INTO QUALIFICATION VALUES('Q771823','199905102','INTRO-MS-EXCEL','14-AUG-2016');</v>
      </c>
    </row>
    <row r="552" spans="1:6" x14ac:dyDescent="0.25">
      <c r="A552" s="11" t="s">
        <v>1460</v>
      </c>
      <c r="B552" s="12" t="s">
        <v>110</v>
      </c>
      <c r="C552" s="11" t="s">
        <v>321</v>
      </c>
      <c r="D552" s="17" t="s">
        <v>1458</v>
      </c>
      <c r="E552" s="23" t="s">
        <v>323</v>
      </c>
      <c r="F552" s="6" t="str">
        <f t="shared" si="24"/>
        <v>INSERT INTO QUALIFICATION VALUES('Q118666','199905102','INTRO-MS-PPT','04-JUL-2016');</v>
      </c>
    </row>
    <row r="553" spans="1:6" x14ac:dyDescent="0.25">
      <c r="A553" s="11" t="s">
        <v>1461</v>
      </c>
      <c r="B553" s="12" t="s">
        <v>110</v>
      </c>
      <c r="C553" s="11" t="s">
        <v>299</v>
      </c>
      <c r="D553" s="17" t="s">
        <v>1442</v>
      </c>
      <c r="E553" s="23" t="s">
        <v>303</v>
      </c>
      <c r="F553" s="6" t="str">
        <f t="shared" si="24"/>
        <v>INSERT INTO QUALIFICATION VALUES('Q517999','199905102','INTRO-MS-ACCESS','23-JUL-2016');</v>
      </c>
    </row>
    <row r="554" spans="1:6" x14ac:dyDescent="0.25">
      <c r="A554" s="11" t="s">
        <v>1462</v>
      </c>
      <c r="B554" s="12" t="s">
        <v>110</v>
      </c>
      <c r="C554" s="11" t="s">
        <v>122</v>
      </c>
      <c r="D554" s="17" t="s">
        <v>1440</v>
      </c>
      <c r="E554" s="23" t="s">
        <v>126</v>
      </c>
      <c r="F554" s="6" t="str">
        <f t="shared" si="24"/>
        <v>INSERT INTO QUALIFICATION VALUES('Q137382','199905102','ADV-MS-ACCESS','25-JUN-2016');</v>
      </c>
    </row>
    <row r="555" spans="1:6" x14ac:dyDescent="0.25">
      <c r="A555" s="11" t="s">
        <v>1463</v>
      </c>
      <c r="B555" s="12" t="s">
        <v>110</v>
      </c>
      <c r="C555" s="11" t="s">
        <v>210</v>
      </c>
      <c r="D555" s="17" t="s">
        <v>1440</v>
      </c>
      <c r="E555" s="23" t="s">
        <v>211</v>
      </c>
      <c r="F555" s="6" t="str">
        <f t="shared" si="24"/>
        <v>INSERT INTO QUALIFICATION VALUES('Q139410','199905102','INTMED-MS-ACCESS','25-JUN-2016');</v>
      </c>
    </row>
    <row r="556" spans="1:6" x14ac:dyDescent="0.25">
      <c r="A556" s="11" t="s">
        <v>1464</v>
      </c>
      <c r="B556" s="12" t="s">
        <v>110</v>
      </c>
      <c r="C556" s="11" t="s">
        <v>169</v>
      </c>
      <c r="D556" s="17" t="s">
        <v>1465</v>
      </c>
      <c r="E556" s="23" t="s">
        <v>170</v>
      </c>
      <c r="F556" s="6" t="str">
        <f t="shared" si="24"/>
        <v>INSERT INTO QUALIFICATION VALUES('Q381166','199905102','ADV-MS-WORD','10-JUN-2016');</v>
      </c>
    </row>
    <row r="557" spans="1:6" x14ac:dyDescent="0.25">
      <c r="A557" s="11" t="s">
        <v>1466</v>
      </c>
      <c r="B557" s="12" t="s">
        <v>110</v>
      </c>
      <c r="C557" s="11" t="s">
        <v>237</v>
      </c>
      <c r="D557" s="17" t="s">
        <v>1467</v>
      </c>
      <c r="E557" s="23" t="s">
        <v>238</v>
      </c>
      <c r="F557" s="6" t="str">
        <f t="shared" si="24"/>
        <v>INSERT INTO QUALIFICATION VALUES('Q527655','199905102','INTMED-MS-PPT','06-AUG-2016');</v>
      </c>
    </row>
    <row r="558" spans="1:6" x14ac:dyDescent="0.25">
      <c r="A558" s="11" t="s">
        <v>1468</v>
      </c>
      <c r="B558" s="12" t="s">
        <v>110</v>
      </c>
      <c r="C558" s="11" t="s">
        <v>137</v>
      </c>
      <c r="D558" s="17" t="s">
        <v>1469</v>
      </c>
      <c r="E558" s="23" t="s">
        <v>139</v>
      </c>
      <c r="F558" s="6" t="str">
        <f t="shared" si="24"/>
        <v>INSERT INTO QUALIFICATION VALUES('Q553635','199905102','ADV-MS-EXCEL','13-JUN-2016');</v>
      </c>
    </row>
    <row r="559" spans="1:6" x14ac:dyDescent="0.25">
      <c r="A559" s="11" t="s">
        <v>1470</v>
      </c>
      <c r="B559" s="12" t="s">
        <v>123</v>
      </c>
      <c r="C559" s="11" t="s">
        <v>312</v>
      </c>
      <c r="D559" s="17" t="s">
        <v>1471</v>
      </c>
      <c r="E559" s="23" t="s">
        <v>313</v>
      </c>
      <c r="F559" s="6" t="str">
        <f t="shared" si="24"/>
        <v>INSERT INTO QUALIFICATION VALUES('Q871188','200001141','INTRO-MS-EXCEL','28-MAR-2014');</v>
      </c>
    </row>
    <row r="560" spans="1:6" x14ac:dyDescent="0.25">
      <c r="A560" s="11" t="s">
        <v>1472</v>
      </c>
      <c r="B560" s="12" t="s">
        <v>123</v>
      </c>
      <c r="C560" s="11" t="s">
        <v>169</v>
      </c>
      <c r="D560" s="17" t="s">
        <v>1473</v>
      </c>
      <c r="E560" s="23" t="s">
        <v>170</v>
      </c>
      <c r="F560" s="6" t="str">
        <f t="shared" si="24"/>
        <v>INSERT INTO QUALIFICATION VALUES('Q321020','200001141','ADV-MS-WORD','28-FEB-2014');</v>
      </c>
    </row>
    <row r="561" spans="1:6" x14ac:dyDescent="0.25">
      <c r="A561" s="11" t="s">
        <v>1474</v>
      </c>
      <c r="B561" s="12" t="s">
        <v>123</v>
      </c>
      <c r="C561" s="11" t="s">
        <v>269</v>
      </c>
      <c r="D561" s="17" t="s">
        <v>1473</v>
      </c>
      <c r="E561" s="23" t="s">
        <v>270</v>
      </c>
      <c r="F561" s="6" t="str">
        <f t="shared" si="24"/>
        <v>INSERT INTO QUALIFICATION VALUES('Q331447','200001141','INTRO-COMPUTING','28-FEB-2014');</v>
      </c>
    </row>
    <row r="562" spans="1:6" x14ac:dyDescent="0.25">
      <c r="A562" s="11" t="s">
        <v>1475</v>
      </c>
      <c r="B562" s="12" t="s">
        <v>123</v>
      </c>
      <c r="C562" s="11" t="s">
        <v>357</v>
      </c>
      <c r="D562" s="17" t="s">
        <v>1476</v>
      </c>
      <c r="E562" s="23" t="s">
        <v>359</v>
      </c>
      <c r="F562" s="6" t="str">
        <f t="shared" si="24"/>
        <v>INSERT INTO QUALIFICATION VALUES('Q883822','200001141','INTRO-INTERNET','26-FEB-2014');</v>
      </c>
    </row>
    <row r="563" spans="1:6" x14ac:dyDescent="0.25">
      <c r="A563" s="11" t="s">
        <v>1477</v>
      </c>
      <c r="B563" s="12" t="s">
        <v>123</v>
      </c>
      <c r="C563" s="11" t="s">
        <v>321</v>
      </c>
      <c r="D563" s="17" t="s">
        <v>1478</v>
      </c>
      <c r="E563" s="23" t="s">
        <v>323</v>
      </c>
      <c r="F563" s="6" t="str">
        <f t="shared" si="24"/>
        <v>INSERT INTO QUALIFICATION VALUES('Q647500','200001141','INTRO-MS-PPT','19-APR-2014');</v>
      </c>
    </row>
    <row r="564" spans="1:6" x14ac:dyDescent="0.25">
      <c r="A564" s="11" t="s">
        <v>1479</v>
      </c>
      <c r="B564" s="12" t="s">
        <v>123</v>
      </c>
      <c r="C564" s="11" t="s">
        <v>87</v>
      </c>
      <c r="D564" s="17" t="s">
        <v>1473</v>
      </c>
      <c r="E564" s="23" t="s">
        <v>90</v>
      </c>
      <c r="F564" s="6" t="str">
        <f t="shared" si="24"/>
        <v>INSERT INTO QUALIFICATION VALUES('Q880649','200001141','ADV-INTERNET','28-FEB-2014');</v>
      </c>
    </row>
    <row r="565" spans="1:6" x14ac:dyDescent="0.25">
      <c r="A565" s="11" t="s">
        <v>1480</v>
      </c>
      <c r="B565" s="12" t="s">
        <v>123</v>
      </c>
      <c r="C565" s="11" t="s">
        <v>349</v>
      </c>
      <c r="D565" s="17" t="s">
        <v>1481</v>
      </c>
      <c r="E565" s="23" t="s">
        <v>352</v>
      </c>
      <c r="F565" s="6" t="str">
        <f t="shared" si="24"/>
        <v>INSERT INTO QUALIFICATION VALUES('Q740480','200001141','INTRO-PHOTOSHOP-MAC','15-MAR-2014');</v>
      </c>
    </row>
    <row r="566" spans="1:6" x14ac:dyDescent="0.25">
      <c r="A566" s="11" t="s">
        <v>1482</v>
      </c>
      <c r="B566" s="12" t="s">
        <v>138</v>
      </c>
      <c r="C566" s="11" t="s">
        <v>312</v>
      </c>
      <c r="D566" s="17" t="s">
        <v>1483</v>
      </c>
      <c r="E566" s="23" t="s">
        <v>313</v>
      </c>
      <c r="F566" s="6" t="str">
        <f t="shared" si="24"/>
        <v>INSERT INTO QUALIFICATION VALUES('Q316935','200006121','INTRO-MS-EXCEL','03-AUG-2014');</v>
      </c>
    </row>
    <row r="567" spans="1:6" x14ac:dyDescent="0.25">
      <c r="A567" s="11" t="s">
        <v>1484</v>
      </c>
      <c r="B567" s="12" t="s">
        <v>138</v>
      </c>
      <c r="C567" s="11" t="s">
        <v>210</v>
      </c>
      <c r="D567" s="17" t="s">
        <v>1485</v>
      </c>
      <c r="E567" s="23" t="s">
        <v>211</v>
      </c>
      <c r="F567" s="6" t="str">
        <f t="shared" si="24"/>
        <v>INSERT INTO QUALIFICATION VALUES('Q691756','200006121','INTMED-MS-ACCESS','24-JUL-2014');</v>
      </c>
    </row>
    <row r="568" spans="1:6" x14ac:dyDescent="0.25">
      <c r="A568" s="11" t="s">
        <v>1486</v>
      </c>
      <c r="B568" s="12" t="s">
        <v>138</v>
      </c>
      <c r="C568" s="11" t="s">
        <v>274</v>
      </c>
      <c r="D568" s="17" t="s">
        <v>1483</v>
      </c>
      <c r="E568" s="23" t="s">
        <v>275</v>
      </c>
      <c r="F568" s="6" t="str">
        <f t="shared" si="24"/>
        <v>INSERT INTO QUALIFICATION VALUES('Q894498','200006121','INTRO-GRAPHICS','03-AUG-2014');</v>
      </c>
    </row>
    <row r="569" spans="1:6" x14ac:dyDescent="0.25">
      <c r="A569" s="11" t="s">
        <v>1487</v>
      </c>
      <c r="B569" s="12" t="s">
        <v>138</v>
      </c>
      <c r="C569" s="11" t="s">
        <v>189</v>
      </c>
      <c r="D569" s="17" t="s">
        <v>1488</v>
      </c>
      <c r="E569" s="23" t="s">
        <v>192</v>
      </c>
      <c r="F569" s="6" t="str">
        <f t="shared" si="24"/>
        <v>INSERT INTO QUALIFICATION VALUES('Q747081','200006121','ADV-PHOTOSHOP-MAC','04-AUG-2014');</v>
      </c>
    </row>
    <row r="570" spans="1:6" x14ac:dyDescent="0.25">
      <c r="A570" s="11" t="s">
        <v>1489</v>
      </c>
      <c r="B570" s="12" t="s">
        <v>138</v>
      </c>
      <c r="C570" s="11" t="s">
        <v>299</v>
      </c>
      <c r="D570" s="17" t="s">
        <v>1490</v>
      </c>
      <c r="E570" s="23" t="s">
        <v>303</v>
      </c>
      <c r="F570" s="6" t="str">
        <f t="shared" si="24"/>
        <v>INSERT INTO QUALIFICATION VALUES('Q489050','200006121','INTRO-MS-ACCESS','28-JUL-2014');</v>
      </c>
    </row>
    <row r="571" spans="1:6" x14ac:dyDescent="0.25">
      <c r="A571" s="11" t="s">
        <v>1491</v>
      </c>
      <c r="B571" s="12" t="s">
        <v>152</v>
      </c>
      <c r="C571" s="11" t="s">
        <v>299</v>
      </c>
      <c r="D571" s="17" t="s">
        <v>1492</v>
      </c>
      <c r="E571" s="23" t="s">
        <v>303</v>
      </c>
      <c r="F571" s="6" t="str">
        <f t="shared" si="24"/>
        <v>INSERT INTO QUALIFICATION VALUES('Q403728','200009291','INTRO-MS-ACCESS','07-NOV-2014');</v>
      </c>
    </row>
    <row r="572" spans="1:6" x14ac:dyDescent="0.25">
      <c r="A572" s="11" t="s">
        <v>1493</v>
      </c>
      <c r="B572" s="12" t="s">
        <v>152</v>
      </c>
      <c r="C572" s="11" t="s">
        <v>210</v>
      </c>
      <c r="D572" s="17" t="s">
        <v>1494</v>
      </c>
      <c r="E572" s="23" t="s">
        <v>211</v>
      </c>
      <c r="F572" s="6" t="str">
        <f t="shared" si="24"/>
        <v>INSERT INTO QUALIFICATION VALUES('Q214013','200009291','INTMED-MS-ACCESS','23-DEC-2014');</v>
      </c>
    </row>
    <row r="573" spans="1:6" x14ac:dyDescent="0.25">
      <c r="A573" s="11" t="s">
        <v>1495</v>
      </c>
      <c r="B573" s="12" t="s">
        <v>152</v>
      </c>
      <c r="C573" s="11" t="s">
        <v>66</v>
      </c>
      <c r="D573" s="17" t="s">
        <v>1496</v>
      </c>
      <c r="E573" s="23" t="s">
        <v>70</v>
      </c>
      <c r="F573" s="6" t="str">
        <f t="shared" si="24"/>
        <v>INSERT INTO QUALIFICATION VALUES('Q729441','200009291','ADV-APPLE-WORD','11-DEC-2014');</v>
      </c>
    </row>
    <row r="574" spans="1:6" x14ac:dyDescent="0.25">
      <c r="A574" s="11" t="s">
        <v>1497</v>
      </c>
      <c r="B574" s="12" t="s">
        <v>180</v>
      </c>
      <c r="C574" s="11" t="s">
        <v>283</v>
      </c>
      <c r="D574" s="17" t="s">
        <v>1498</v>
      </c>
      <c r="E574" s="23" t="s">
        <v>287</v>
      </c>
      <c r="F574" s="6" t="str">
        <f t="shared" si="24"/>
        <v>INSERT INTO QUALIFICATION VALUES('Q473431','200111011','INTRO-JAVA','19-DEC-2015');</v>
      </c>
    </row>
    <row r="575" spans="1:6" x14ac:dyDescent="0.25">
      <c r="A575" s="11" t="s">
        <v>1499</v>
      </c>
      <c r="B575" s="12" t="s">
        <v>180</v>
      </c>
      <c r="C575" s="11" t="s">
        <v>341</v>
      </c>
      <c r="D575" s="17" t="s">
        <v>1500</v>
      </c>
      <c r="E575" s="23" t="s">
        <v>345</v>
      </c>
      <c r="F575" s="6" t="str">
        <f t="shared" si="24"/>
        <v>INSERT INTO QUALIFICATION VALUES('Q173140','200111011','INTRO-NOVELL-NETWORK','17-DEC-2015');</v>
      </c>
    </row>
    <row r="576" spans="1:6" x14ac:dyDescent="0.25">
      <c r="A576" s="11" t="s">
        <v>1501</v>
      </c>
      <c r="B576" s="12" t="s">
        <v>180</v>
      </c>
      <c r="C576" s="11" t="s">
        <v>254</v>
      </c>
      <c r="D576" s="17" t="s">
        <v>1498</v>
      </c>
      <c r="E576" s="23" t="s">
        <v>255</v>
      </c>
      <c r="F576" s="6" t="str">
        <f t="shared" si="24"/>
        <v>INSERT INTO QUALIFICATION VALUES('Q667487','200111011','INTMED-NOVELL-NETWORK','19-DEC-2015');</v>
      </c>
    </row>
    <row r="577" spans="1:6" x14ac:dyDescent="0.25">
      <c r="A577" s="11" t="s">
        <v>1502</v>
      </c>
      <c r="B577" s="12" t="s">
        <v>180</v>
      </c>
      <c r="C577" s="11" t="s">
        <v>177</v>
      </c>
      <c r="D577" s="17" t="s">
        <v>1503</v>
      </c>
      <c r="E577" s="23" t="s">
        <v>179</v>
      </c>
      <c r="F577" s="6" t="str">
        <f t="shared" si="24"/>
        <v>INSERT INTO QUALIFICATION VALUES('Q395552','200111011','ADV-NOVELL-NETWORK','04-JAN-2012');</v>
      </c>
    </row>
    <row r="578" spans="1:6" x14ac:dyDescent="0.25">
      <c r="A578" s="11" t="s">
        <v>1504</v>
      </c>
      <c r="B578" s="12" t="s">
        <v>180</v>
      </c>
      <c r="C578" s="11" t="s">
        <v>290</v>
      </c>
      <c r="D578" s="17" t="s">
        <v>1500</v>
      </c>
      <c r="E578" s="23" t="s">
        <v>291</v>
      </c>
      <c r="F578" s="6" t="str">
        <f t="shared" si="24"/>
        <v>INSERT INTO QUALIFICATION VALUES('Q792801','200111011','INTRO-MAC','17-DEC-2015');</v>
      </c>
    </row>
    <row r="579" spans="1:6" x14ac:dyDescent="0.25">
      <c r="A579" s="11" t="s">
        <v>1505</v>
      </c>
      <c r="B579" s="12" t="s">
        <v>180</v>
      </c>
      <c r="C579" s="11" t="s">
        <v>362</v>
      </c>
      <c r="D579" s="17" t="s">
        <v>1503</v>
      </c>
      <c r="E579" s="23" t="s">
        <v>364</v>
      </c>
      <c r="F579" s="6" t="str">
        <f t="shared" si="24"/>
        <v>INSERT INTO QUALIFICATION VALUES('Q347623','200111011','INTRO-WINDOWS','04-JAN-2012');</v>
      </c>
    </row>
    <row r="580" spans="1:6" x14ac:dyDescent="0.25">
      <c r="A580" s="11" t="s">
        <v>1506</v>
      </c>
      <c r="B580" s="12" t="s">
        <v>121</v>
      </c>
      <c r="C580" s="11" t="s">
        <v>122</v>
      </c>
      <c r="D580" s="17" t="s">
        <v>1507</v>
      </c>
      <c r="E580" s="23" t="s">
        <v>126</v>
      </c>
      <c r="F580" s="6" t="str">
        <f t="shared" si="24"/>
        <v>INSERT INTO QUALIFICATION VALUES('Q198330','200111051','ADV-MS-ACCESS','08-FEB-2012');</v>
      </c>
    </row>
    <row r="581" spans="1:6" x14ac:dyDescent="0.25">
      <c r="A581" s="11" t="s">
        <v>1508</v>
      </c>
      <c r="B581" s="12" t="s">
        <v>121</v>
      </c>
      <c r="C581" s="11" t="s">
        <v>195</v>
      </c>
      <c r="D581" s="17" t="s">
        <v>1509</v>
      </c>
      <c r="E581" s="23" t="s">
        <v>196</v>
      </c>
      <c r="F581" s="6" t="str">
        <f t="shared" si="24"/>
        <v>INSERT INTO QUALIFICATION VALUES('Q425008','200111051','INTMED-APPLE-WORD','20-DEC-2015');</v>
      </c>
    </row>
    <row r="582" spans="1:6" x14ac:dyDescent="0.25">
      <c r="A582" s="11" t="s">
        <v>1510</v>
      </c>
      <c r="B582" s="12" t="s">
        <v>121</v>
      </c>
      <c r="C582" s="11" t="s">
        <v>349</v>
      </c>
      <c r="D582" s="17" t="s">
        <v>1511</v>
      </c>
      <c r="E582" s="23" t="s">
        <v>352</v>
      </c>
      <c r="F582" s="6" t="str">
        <f t="shared" si="24"/>
        <v>INSERT INTO QUALIFICATION VALUES('Q573133','200111051','INTRO-PHOTOSHOP-MAC','06-JAN-2012');</v>
      </c>
    </row>
    <row r="583" spans="1:6" x14ac:dyDescent="0.25">
      <c r="A583" s="11" t="s">
        <v>1512</v>
      </c>
      <c r="B583" s="12" t="s">
        <v>121</v>
      </c>
      <c r="C583" s="11" t="s">
        <v>362</v>
      </c>
      <c r="D583" s="17" t="s">
        <v>1507</v>
      </c>
      <c r="E583" s="23" t="s">
        <v>364</v>
      </c>
      <c r="F583" s="6" t="str">
        <f t="shared" si="24"/>
        <v>INSERT INTO QUALIFICATION VALUES('Q429302','200111051','INTRO-WINDOWS','08-FEB-2012');</v>
      </c>
    </row>
    <row r="584" spans="1:6" x14ac:dyDescent="0.25">
      <c r="A584" s="11" t="s">
        <v>1513</v>
      </c>
      <c r="B584" s="12" t="s">
        <v>121</v>
      </c>
      <c r="C584" s="11" t="s">
        <v>264</v>
      </c>
      <c r="D584" s="17" t="s">
        <v>1514</v>
      </c>
      <c r="E584" s="23" t="s">
        <v>265</v>
      </c>
      <c r="F584" s="6" t="str">
        <f t="shared" si="24"/>
        <v>INSERT INTO QUALIFICATION VALUES('Q283629','200111051','INTRO-APPLE-WORD','16-DEC-2015');</v>
      </c>
    </row>
    <row r="585" spans="1:6" x14ac:dyDescent="0.25">
      <c r="A585" s="11" t="s">
        <v>1515</v>
      </c>
      <c r="B585" s="12" t="s">
        <v>213</v>
      </c>
      <c r="C585" s="11" t="s">
        <v>109</v>
      </c>
      <c r="D585" s="17" t="s">
        <v>1413</v>
      </c>
      <c r="E585" s="23" t="s">
        <v>112</v>
      </c>
      <c r="F585" s="6" t="str">
        <f t="shared" si="24"/>
        <v>INSERT INTO QUALIFICATION VALUES('Q708365','200112041','ADV-JAVA','25-JAN-2012');</v>
      </c>
    </row>
    <row r="586" spans="1:6" x14ac:dyDescent="0.25">
      <c r="A586" s="11" t="s">
        <v>1516</v>
      </c>
      <c r="B586" s="12" t="s">
        <v>213</v>
      </c>
      <c r="C586" s="11" t="s">
        <v>341</v>
      </c>
      <c r="D586" s="17" t="s">
        <v>1517</v>
      </c>
      <c r="E586" s="23" t="s">
        <v>345</v>
      </c>
      <c r="F586" s="6" t="str">
        <f t="shared" si="24"/>
        <v>INSERT INTO QUALIFICATION VALUES('Q645628','200112041','INTRO-NOVELL-NETWORK','19-JAN-2012');</v>
      </c>
    </row>
    <row r="587" spans="1:6" x14ac:dyDescent="0.25">
      <c r="A587" s="11" t="s">
        <v>1518</v>
      </c>
      <c r="B587" s="12" t="s">
        <v>213</v>
      </c>
      <c r="C587" s="11" t="s">
        <v>254</v>
      </c>
      <c r="D587" s="17" t="s">
        <v>1519</v>
      </c>
      <c r="E587" s="23" t="s">
        <v>255</v>
      </c>
      <c r="F587" s="6" t="str">
        <f t="shared" si="24"/>
        <v>INSERT INTO QUALIFICATION VALUES('Q286553','200112041','INTMED-NOVELL-NETWORK','07-FEB-2012');</v>
      </c>
    </row>
    <row r="588" spans="1:6" x14ac:dyDescent="0.25">
      <c r="A588" s="11" t="s">
        <v>1520</v>
      </c>
      <c r="B588" s="12" t="s">
        <v>213</v>
      </c>
      <c r="C588" s="11" t="s">
        <v>177</v>
      </c>
      <c r="D588" s="17" t="s">
        <v>1413</v>
      </c>
      <c r="E588" s="23" t="s">
        <v>179</v>
      </c>
      <c r="F588" s="6" t="str">
        <f t="shared" si="24"/>
        <v>INSERT INTO QUALIFICATION VALUES('Q825453','200112041','ADV-NOVELL-NETWORK','25-JAN-2012');</v>
      </c>
    </row>
    <row r="589" spans="1:6" x14ac:dyDescent="0.25">
      <c r="A589" s="11" t="s">
        <v>1521</v>
      </c>
      <c r="B589" s="12" t="s">
        <v>213</v>
      </c>
      <c r="C589" s="11" t="s">
        <v>283</v>
      </c>
      <c r="D589" s="17" t="s">
        <v>1413</v>
      </c>
      <c r="E589" s="23" t="s">
        <v>287</v>
      </c>
      <c r="F589" s="6" t="str">
        <f t="shared" si="24"/>
        <v>INSERT INTO QUALIFICATION VALUES('Q625456','200112041','INTRO-JAVA','25-JAN-2012');</v>
      </c>
    </row>
    <row r="590" spans="1:6" x14ac:dyDescent="0.25">
      <c r="A590" s="11" t="s">
        <v>1522</v>
      </c>
      <c r="B590" s="12" t="s">
        <v>213</v>
      </c>
      <c r="C590" s="11" t="s">
        <v>199</v>
      </c>
      <c r="D590" s="17" t="s">
        <v>1413</v>
      </c>
      <c r="E590" s="23" t="s">
        <v>200</v>
      </c>
      <c r="F590" s="6" t="str">
        <f t="shared" si="24"/>
        <v>INSERT INTO QUALIFICATION VALUES('Q779124','200112041','INTMED-JAVA','25-JAN-2012');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42"/>
  <sheetViews>
    <sheetView workbookViewId="0"/>
  </sheetViews>
  <sheetFormatPr defaultColWidth="12.625" defaultRowHeight="15" customHeight="1" x14ac:dyDescent="0.2"/>
  <cols>
    <col min="1" max="1" width="19.75" customWidth="1"/>
    <col min="2" max="2" width="27.75" customWidth="1"/>
    <col min="3" max="3" width="22.25" customWidth="1"/>
    <col min="4" max="4" width="21.5" customWidth="1"/>
    <col min="5" max="5" width="22.625" customWidth="1"/>
    <col min="6" max="6" width="17.75" customWidth="1"/>
    <col min="7" max="7" width="12.5" customWidth="1"/>
    <col min="8" max="8" width="11.375" customWidth="1"/>
    <col min="9" max="9" width="3.125" customWidth="1"/>
    <col min="10" max="10" width="20.5" customWidth="1"/>
    <col min="11" max="11" width="11.625" customWidth="1"/>
    <col min="12" max="12" width="18.875" customWidth="1"/>
    <col min="13" max="13" width="18.125" customWidth="1"/>
  </cols>
  <sheetData>
    <row r="1" spans="1:6" x14ac:dyDescent="0.25">
      <c r="A1" s="2" t="s">
        <v>2</v>
      </c>
      <c r="B1" s="2" t="s">
        <v>4</v>
      </c>
      <c r="C1" s="2" t="s">
        <v>5</v>
      </c>
      <c r="D1" s="4" t="s">
        <v>6</v>
      </c>
      <c r="E1" s="2" t="s">
        <v>9</v>
      </c>
      <c r="F1" s="2" t="s">
        <v>10</v>
      </c>
    </row>
    <row r="2" spans="1:6" x14ac:dyDescent="0.25">
      <c r="A2" s="1" t="s">
        <v>0</v>
      </c>
      <c r="B2" s="5" t="s">
        <v>3</v>
      </c>
      <c r="C2" s="6" t="s">
        <v>12</v>
      </c>
      <c r="D2" s="8">
        <f t="shared" ref="D2:D114" si="0">COUNTIF($B$2:$B$114,B2)</f>
        <v>3</v>
      </c>
      <c r="E2" s="6" t="s">
        <v>30</v>
      </c>
      <c r="F2" s="6" t="s">
        <v>31</v>
      </c>
    </row>
    <row r="3" spans="1:6" x14ac:dyDescent="0.25">
      <c r="A3" s="1" t="s">
        <v>0</v>
      </c>
      <c r="B3" s="7" t="s">
        <v>11</v>
      </c>
      <c r="C3" s="6" t="s">
        <v>32</v>
      </c>
      <c r="D3" s="8">
        <f t="shared" si="0"/>
        <v>4</v>
      </c>
      <c r="E3" s="6" t="s">
        <v>34</v>
      </c>
    </row>
    <row r="4" spans="1:6" x14ac:dyDescent="0.25">
      <c r="A4" s="1" t="s">
        <v>0</v>
      </c>
      <c r="B4" s="7" t="s">
        <v>16</v>
      </c>
      <c r="C4" s="6" t="s">
        <v>32</v>
      </c>
      <c r="D4" s="8">
        <f t="shared" si="0"/>
        <v>4</v>
      </c>
      <c r="E4" s="6" t="s">
        <v>34</v>
      </c>
    </row>
    <row r="5" spans="1:6" x14ac:dyDescent="0.25">
      <c r="A5" s="1" t="s">
        <v>0</v>
      </c>
      <c r="B5" s="7" t="s">
        <v>18</v>
      </c>
      <c r="C5" s="6" t="s">
        <v>32</v>
      </c>
      <c r="D5" s="8">
        <f t="shared" si="0"/>
        <v>4</v>
      </c>
      <c r="E5" s="6" t="s">
        <v>34</v>
      </c>
    </row>
    <row r="6" spans="1:6" x14ac:dyDescent="0.25">
      <c r="A6" s="1" t="s">
        <v>0</v>
      </c>
      <c r="B6" s="7" t="s">
        <v>20</v>
      </c>
      <c r="C6" s="6" t="s">
        <v>32</v>
      </c>
      <c r="D6" s="8">
        <f t="shared" si="0"/>
        <v>4</v>
      </c>
      <c r="E6" s="6" t="s">
        <v>37</v>
      </c>
    </row>
    <row r="7" spans="1:6" x14ac:dyDescent="0.25">
      <c r="A7" s="1" t="s">
        <v>0</v>
      </c>
      <c r="B7" s="7" t="s">
        <v>21</v>
      </c>
      <c r="C7" s="6" t="s">
        <v>32</v>
      </c>
      <c r="D7" s="8">
        <f t="shared" si="0"/>
        <v>4</v>
      </c>
      <c r="E7" s="6" t="s">
        <v>37</v>
      </c>
    </row>
    <row r="8" spans="1:6" x14ac:dyDescent="0.25">
      <c r="A8" s="1" t="s">
        <v>0</v>
      </c>
      <c r="B8" s="7" t="s">
        <v>22</v>
      </c>
      <c r="C8" s="6" t="s">
        <v>32</v>
      </c>
      <c r="D8" s="8">
        <f t="shared" si="0"/>
        <v>4</v>
      </c>
      <c r="E8" s="6" t="s">
        <v>41</v>
      </c>
    </row>
    <row r="9" spans="1:6" x14ac:dyDescent="0.25">
      <c r="A9" s="1" t="s">
        <v>0</v>
      </c>
      <c r="B9" s="7" t="s">
        <v>23</v>
      </c>
      <c r="C9" s="6" t="s">
        <v>32</v>
      </c>
      <c r="D9" s="8">
        <f t="shared" si="0"/>
        <v>4</v>
      </c>
      <c r="E9" s="6" t="s">
        <v>43</v>
      </c>
    </row>
    <row r="10" spans="1:6" x14ac:dyDescent="0.25">
      <c r="A10" s="1" t="s">
        <v>0</v>
      </c>
      <c r="B10" s="7" t="s">
        <v>24</v>
      </c>
      <c r="C10" s="6" t="s">
        <v>32</v>
      </c>
      <c r="D10" s="8">
        <f t="shared" si="0"/>
        <v>4</v>
      </c>
      <c r="E10" s="6" t="s">
        <v>30</v>
      </c>
    </row>
    <row r="11" spans="1:6" x14ac:dyDescent="0.25">
      <c r="A11" s="1" t="s">
        <v>0</v>
      </c>
      <c r="B11" s="7" t="s">
        <v>25</v>
      </c>
      <c r="C11" s="6" t="s">
        <v>32</v>
      </c>
      <c r="D11" s="8">
        <f t="shared" si="0"/>
        <v>1</v>
      </c>
      <c r="E11" s="6" t="s">
        <v>57</v>
      </c>
    </row>
    <row r="12" spans="1:6" x14ac:dyDescent="0.25">
      <c r="A12" s="1" t="s">
        <v>0</v>
      </c>
      <c r="B12" s="7" t="s">
        <v>26</v>
      </c>
      <c r="C12" s="6" t="s">
        <v>32</v>
      </c>
      <c r="D12" s="8">
        <f t="shared" si="0"/>
        <v>1</v>
      </c>
      <c r="E12" s="6" t="s">
        <v>61</v>
      </c>
    </row>
    <row r="13" spans="1:6" x14ac:dyDescent="0.25">
      <c r="A13" s="1" t="s">
        <v>0</v>
      </c>
      <c r="B13" s="7" t="s">
        <v>28</v>
      </c>
      <c r="C13" s="6" t="s">
        <v>32</v>
      </c>
      <c r="D13" s="8">
        <f t="shared" si="0"/>
        <v>1</v>
      </c>
      <c r="E13" s="6" t="s">
        <v>65</v>
      </c>
    </row>
    <row r="14" spans="1:6" x14ac:dyDescent="0.25">
      <c r="A14" s="1" t="s">
        <v>0</v>
      </c>
      <c r="B14" s="7" t="s">
        <v>35</v>
      </c>
      <c r="C14" s="6" t="s">
        <v>32</v>
      </c>
      <c r="D14" s="8">
        <f t="shared" si="0"/>
        <v>1</v>
      </c>
      <c r="E14" s="6" t="s">
        <v>65</v>
      </c>
    </row>
    <row r="15" spans="1:6" x14ac:dyDescent="0.25">
      <c r="A15" s="1" t="s">
        <v>67</v>
      </c>
      <c r="B15" s="5" t="s">
        <v>68</v>
      </c>
      <c r="C15" s="6" t="s">
        <v>12</v>
      </c>
      <c r="D15" s="8">
        <f t="shared" si="0"/>
        <v>2</v>
      </c>
      <c r="E15" s="6" t="s">
        <v>69</v>
      </c>
      <c r="F15" s="6" t="s">
        <v>31</v>
      </c>
    </row>
    <row r="16" spans="1:6" x14ac:dyDescent="0.25">
      <c r="A16" s="1" t="s">
        <v>67</v>
      </c>
      <c r="B16" s="7" t="s">
        <v>71</v>
      </c>
      <c r="C16" s="6" t="s">
        <v>32</v>
      </c>
      <c r="D16" s="8">
        <f t="shared" si="0"/>
        <v>1</v>
      </c>
      <c r="E16" s="6" t="s">
        <v>72</v>
      </c>
    </row>
    <row r="17" spans="1:6" x14ac:dyDescent="0.25">
      <c r="A17" s="1" t="s">
        <v>67</v>
      </c>
      <c r="B17" s="1" t="s">
        <v>73</v>
      </c>
      <c r="C17" s="6" t="s">
        <v>74</v>
      </c>
      <c r="D17" s="8">
        <f t="shared" si="0"/>
        <v>4</v>
      </c>
      <c r="E17" s="6" t="s">
        <v>69</v>
      </c>
    </row>
    <row r="18" spans="1:6" x14ac:dyDescent="0.25">
      <c r="A18" s="1" t="s">
        <v>75</v>
      </c>
      <c r="B18" s="5" t="s">
        <v>76</v>
      </c>
      <c r="C18" s="6" t="s">
        <v>12</v>
      </c>
      <c r="D18" s="8">
        <f t="shared" si="0"/>
        <v>3</v>
      </c>
      <c r="E18" s="6" t="str">
        <f>Data_Recon!F28</f>
        <v>VARCHAR2(8)</v>
      </c>
      <c r="F18" s="6" t="s">
        <v>31</v>
      </c>
    </row>
    <row r="19" spans="1:6" x14ac:dyDescent="0.25">
      <c r="A19" s="1" t="s">
        <v>75</v>
      </c>
      <c r="B19" s="7" t="s">
        <v>77</v>
      </c>
      <c r="C19" s="6" t="s">
        <v>32</v>
      </c>
      <c r="D19" s="8">
        <f t="shared" si="0"/>
        <v>1</v>
      </c>
      <c r="E19" s="6" t="s">
        <v>37</v>
      </c>
    </row>
    <row r="20" spans="1:6" x14ac:dyDescent="0.25">
      <c r="A20" s="1" t="s">
        <v>75</v>
      </c>
      <c r="B20" s="7" t="s">
        <v>82</v>
      </c>
      <c r="C20" s="6" t="s">
        <v>32</v>
      </c>
      <c r="D20" s="8">
        <f t="shared" si="0"/>
        <v>1</v>
      </c>
      <c r="E20" s="6" t="s">
        <v>37</v>
      </c>
    </row>
    <row r="21" spans="1:6" x14ac:dyDescent="0.25">
      <c r="A21" s="1" t="s">
        <v>75</v>
      </c>
      <c r="B21" s="7" t="s">
        <v>93</v>
      </c>
      <c r="C21" s="6" t="s">
        <v>32</v>
      </c>
      <c r="D21" s="8">
        <f t="shared" si="0"/>
        <v>1</v>
      </c>
      <c r="E21" s="6" t="s">
        <v>72</v>
      </c>
    </row>
    <row r="22" spans="1:6" x14ac:dyDescent="0.25">
      <c r="A22" s="1" t="s">
        <v>96</v>
      </c>
      <c r="B22" s="5" t="s">
        <v>99</v>
      </c>
      <c r="C22" s="6" t="s">
        <v>12</v>
      </c>
      <c r="D22" s="8">
        <f t="shared" si="0"/>
        <v>3</v>
      </c>
      <c r="E22" s="6" t="s">
        <v>105</v>
      </c>
      <c r="F22" s="6" t="s">
        <v>31</v>
      </c>
    </row>
    <row r="23" spans="1:6" x14ac:dyDescent="0.25">
      <c r="A23" s="1" t="s">
        <v>96</v>
      </c>
      <c r="B23" s="7" t="s">
        <v>11</v>
      </c>
      <c r="C23" s="6" t="s">
        <v>32</v>
      </c>
      <c r="D23" s="8">
        <f t="shared" si="0"/>
        <v>4</v>
      </c>
      <c r="E23" s="6" t="s">
        <v>34</v>
      </c>
    </row>
    <row r="24" spans="1:6" x14ac:dyDescent="0.25">
      <c r="A24" s="1" t="s">
        <v>96</v>
      </c>
      <c r="B24" s="7" t="s">
        <v>16</v>
      </c>
      <c r="C24" s="6" t="s">
        <v>32</v>
      </c>
      <c r="D24" s="8">
        <f t="shared" si="0"/>
        <v>4</v>
      </c>
      <c r="E24" s="6" t="s">
        <v>34</v>
      </c>
    </row>
    <row r="25" spans="1:6" x14ac:dyDescent="0.25">
      <c r="A25" s="1" t="s">
        <v>96</v>
      </c>
      <c r="B25" s="7" t="s">
        <v>18</v>
      </c>
      <c r="C25" s="6" t="s">
        <v>32</v>
      </c>
      <c r="D25" s="8">
        <f t="shared" si="0"/>
        <v>4</v>
      </c>
      <c r="E25" s="6" t="s">
        <v>34</v>
      </c>
    </row>
    <row r="26" spans="1:6" x14ac:dyDescent="0.25">
      <c r="A26" s="1" t="s">
        <v>96</v>
      </c>
      <c r="B26" s="7" t="s">
        <v>20</v>
      </c>
      <c r="C26" s="6" t="s">
        <v>32</v>
      </c>
      <c r="D26" s="8">
        <f t="shared" si="0"/>
        <v>4</v>
      </c>
      <c r="E26" s="6" t="s">
        <v>37</v>
      </c>
    </row>
    <row r="27" spans="1:6" x14ac:dyDescent="0.25">
      <c r="A27" s="1" t="s">
        <v>96</v>
      </c>
      <c r="B27" s="7" t="s">
        <v>21</v>
      </c>
      <c r="C27" s="6" t="s">
        <v>32</v>
      </c>
      <c r="D27" s="8">
        <f t="shared" si="0"/>
        <v>4</v>
      </c>
      <c r="E27" s="6" t="s">
        <v>37</v>
      </c>
    </row>
    <row r="28" spans="1:6" x14ac:dyDescent="0.25">
      <c r="A28" s="1" t="s">
        <v>96</v>
      </c>
      <c r="B28" s="7" t="s">
        <v>22</v>
      </c>
      <c r="C28" s="6" t="s">
        <v>32</v>
      </c>
      <c r="D28" s="8">
        <f t="shared" si="0"/>
        <v>4</v>
      </c>
      <c r="E28" s="6" t="s">
        <v>41</v>
      </c>
    </row>
    <row r="29" spans="1:6" x14ac:dyDescent="0.25">
      <c r="A29" s="1" t="s">
        <v>96</v>
      </c>
      <c r="B29" s="7" t="s">
        <v>23</v>
      </c>
      <c r="C29" s="6" t="s">
        <v>32</v>
      </c>
      <c r="D29" s="8">
        <f t="shared" si="0"/>
        <v>4</v>
      </c>
      <c r="E29" s="6" t="s">
        <v>43</v>
      </c>
    </row>
    <row r="30" spans="1:6" x14ac:dyDescent="0.25">
      <c r="A30" s="1" t="s">
        <v>96</v>
      </c>
      <c r="B30" s="7" t="s">
        <v>24</v>
      </c>
      <c r="C30" s="6" t="s">
        <v>32</v>
      </c>
      <c r="D30" s="8">
        <f t="shared" si="0"/>
        <v>4</v>
      </c>
      <c r="E30" s="6" t="s">
        <v>30</v>
      </c>
    </row>
    <row r="31" spans="1:6" x14ac:dyDescent="0.25">
      <c r="A31" s="1" t="s">
        <v>96</v>
      </c>
      <c r="B31" s="7" t="s">
        <v>158</v>
      </c>
      <c r="C31" s="6" t="s">
        <v>32</v>
      </c>
      <c r="D31" s="8">
        <f t="shared" si="0"/>
        <v>2</v>
      </c>
      <c r="E31" s="6" t="s">
        <v>57</v>
      </c>
    </row>
    <row r="32" spans="1:6" x14ac:dyDescent="0.25">
      <c r="A32" s="1" t="s">
        <v>96</v>
      </c>
      <c r="B32" s="7" t="s">
        <v>163</v>
      </c>
      <c r="C32" s="6" t="s">
        <v>32</v>
      </c>
      <c r="D32" s="8">
        <f t="shared" si="0"/>
        <v>1</v>
      </c>
      <c r="E32" s="6" t="s">
        <v>65</v>
      </c>
    </row>
    <row r="33" spans="1:6" x14ac:dyDescent="0.25">
      <c r="A33" s="1" t="s">
        <v>164</v>
      </c>
      <c r="B33" s="5" t="s">
        <v>99</v>
      </c>
      <c r="C33" s="6" t="s">
        <v>166</v>
      </c>
      <c r="D33" s="8">
        <f t="shared" si="0"/>
        <v>3</v>
      </c>
      <c r="E33" s="6" t="s">
        <v>105</v>
      </c>
      <c r="F33" s="6" t="s">
        <v>31</v>
      </c>
    </row>
    <row r="34" spans="1:6" x14ac:dyDescent="0.25">
      <c r="A34" s="1" t="s">
        <v>164</v>
      </c>
      <c r="B34" s="5" t="s">
        <v>171</v>
      </c>
      <c r="C34" s="6" t="s">
        <v>166</v>
      </c>
      <c r="D34" s="8">
        <f t="shared" si="0"/>
        <v>2</v>
      </c>
      <c r="E34" s="6" t="s">
        <v>172</v>
      </c>
      <c r="F34" s="6" t="s">
        <v>31</v>
      </c>
    </row>
    <row r="35" spans="1:6" x14ac:dyDescent="0.25">
      <c r="A35" s="1" t="s">
        <v>164</v>
      </c>
      <c r="B35" s="7" t="s">
        <v>174</v>
      </c>
      <c r="C35" s="6" t="s">
        <v>32</v>
      </c>
      <c r="D35" s="8">
        <f t="shared" si="0"/>
        <v>1</v>
      </c>
      <c r="E35" s="6" t="s">
        <v>176</v>
      </c>
    </row>
    <row r="36" spans="1:6" x14ac:dyDescent="0.25">
      <c r="A36" s="1" t="s">
        <v>164</v>
      </c>
      <c r="B36" s="7" t="s">
        <v>178</v>
      </c>
      <c r="C36" s="6" t="s">
        <v>32</v>
      </c>
      <c r="D36" s="8">
        <f t="shared" si="0"/>
        <v>1</v>
      </c>
      <c r="E36" s="6" t="s">
        <v>65</v>
      </c>
    </row>
    <row r="37" spans="1:6" x14ac:dyDescent="0.25">
      <c r="A37" s="1" t="s">
        <v>181</v>
      </c>
      <c r="B37" s="5" t="s">
        <v>183</v>
      </c>
      <c r="C37" s="6" t="s">
        <v>12</v>
      </c>
      <c r="D37" s="8">
        <f t="shared" si="0"/>
        <v>2</v>
      </c>
      <c r="E37" s="6" t="s">
        <v>37</v>
      </c>
      <c r="F37" s="6" t="s">
        <v>31</v>
      </c>
    </row>
    <row r="38" spans="1:6" x14ac:dyDescent="0.25">
      <c r="A38" s="1" t="s">
        <v>181</v>
      </c>
      <c r="B38" s="7" t="s">
        <v>11</v>
      </c>
      <c r="C38" s="6" t="s">
        <v>32</v>
      </c>
      <c r="D38" s="8">
        <f t="shared" si="0"/>
        <v>4</v>
      </c>
      <c r="E38" s="6" t="s">
        <v>34</v>
      </c>
    </row>
    <row r="39" spans="1:6" x14ac:dyDescent="0.25">
      <c r="A39" s="1" t="s">
        <v>181</v>
      </c>
      <c r="B39" s="7" t="s">
        <v>16</v>
      </c>
      <c r="C39" s="6" t="s">
        <v>32</v>
      </c>
      <c r="D39" s="8">
        <f t="shared" si="0"/>
        <v>4</v>
      </c>
      <c r="E39" s="6" t="s">
        <v>34</v>
      </c>
    </row>
    <row r="40" spans="1:6" x14ac:dyDescent="0.25">
      <c r="A40" s="1" t="s">
        <v>181</v>
      </c>
      <c r="B40" s="7" t="s">
        <v>18</v>
      </c>
      <c r="C40" s="6" t="s">
        <v>32</v>
      </c>
      <c r="D40" s="8">
        <f t="shared" si="0"/>
        <v>4</v>
      </c>
      <c r="E40" s="6" t="s">
        <v>34</v>
      </c>
    </row>
    <row r="41" spans="1:6" x14ac:dyDescent="0.25">
      <c r="A41" s="1" t="s">
        <v>197</v>
      </c>
      <c r="B41" s="5" t="s">
        <v>183</v>
      </c>
      <c r="C41" s="6" t="s">
        <v>166</v>
      </c>
      <c r="D41" s="8">
        <f t="shared" si="0"/>
        <v>2</v>
      </c>
      <c r="E41" s="6" t="str">
        <f>E37</f>
        <v>VARCHAR2(30)</v>
      </c>
      <c r="F41" s="6" t="s">
        <v>31</v>
      </c>
    </row>
    <row r="42" spans="1:6" x14ac:dyDescent="0.25">
      <c r="A42" s="1" t="s">
        <v>197</v>
      </c>
      <c r="B42" s="5" t="s">
        <v>203</v>
      </c>
      <c r="C42" s="6" t="s">
        <v>166</v>
      </c>
      <c r="D42" s="8">
        <f t="shared" si="0"/>
        <v>5</v>
      </c>
      <c r="E42" s="6" t="str">
        <f>E66</f>
        <v>VARCHAR2(17)</v>
      </c>
      <c r="F42" s="6" t="s">
        <v>31</v>
      </c>
    </row>
    <row r="43" spans="1:6" x14ac:dyDescent="0.25">
      <c r="A43" s="1" t="s">
        <v>212</v>
      </c>
      <c r="B43" s="5" t="s">
        <v>171</v>
      </c>
      <c r="C43" s="6" t="s">
        <v>12</v>
      </c>
      <c r="D43" s="8">
        <f t="shared" si="0"/>
        <v>2</v>
      </c>
      <c r="E43" s="6" t="s">
        <v>172</v>
      </c>
      <c r="F43" s="6" t="s">
        <v>31</v>
      </c>
    </row>
    <row r="44" spans="1:6" x14ac:dyDescent="0.25">
      <c r="A44" s="1" t="s">
        <v>212</v>
      </c>
      <c r="B44" s="7" t="s">
        <v>222</v>
      </c>
      <c r="C44" s="6" t="s">
        <v>32</v>
      </c>
      <c r="D44" s="8">
        <f t="shared" si="0"/>
        <v>1</v>
      </c>
      <c r="E44" s="6" t="s">
        <v>34</v>
      </c>
    </row>
    <row r="45" spans="1:6" x14ac:dyDescent="0.25">
      <c r="A45" s="1" t="s">
        <v>212</v>
      </c>
      <c r="B45" s="7" t="s">
        <v>226</v>
      </c>
      <c r="C45" s="6" t="s">
        <v>32</v>
      </c>
      <c r="D45" s="8">
        <f t="shared" si="0"/>
        <v>1</v>
      </c>
      <c r="E45" s="6" t="s">
        <v>172</v>
      </c>
    </row>
    <row r="46" spans="1:6" x14ac:dyDescent="0.25">
      <c r="A46" s="1" t="s">
        <v>212</v>
      </c>
      <c r="B46" s="7" t="s">
        <v>233</v>
      </c>
      <c r="C46" s="6" t="s">
        <v>32</v>
      </c>
      <c r="D46" s="8">
        <f t="shared" si="0"/>
        <v>1</v>
      </c>
      <c r="E46" s="6" t="s">
        <v>176</v>
      </c>
    </row>
    <row r="47" spans="1:6" x14ac:dyDescent="0.25">
      <c r="A47" s="1" t="s">
        <v>212</v>
      </c>
      <c r="B47" s="7" t="s">
        <v>239</v>
      </c>
      <c r="C47" s="6" t="s">
        <v>32</v>
      </c>
      <c r="D47" s="8">
        <f t="shared" si="0"/>
        <v>1</v>
      </c>
      <c r="E47" s="6" t="s">
        <v>242</v>
      </c>
    </row>
    <row r="48" spans="1:6" x14ac:dyDescent="0.25">
      <c r="A48" s="1" t="s">
        <v>245</v>
      </c>
      <c r="B48" s="5" t="s">
        <v>247</v>
      </c>
      <c r="C48" s="6" t="s">
        <v>249</v>
      </c>
      <c r="D48" s="8">
        <f t="shared" si="0"/>
        <v>3</v>
      </c>
      <c r="E48" s="6" t="s">
        <v>37</v>
      </c>
      <c r="F48" s="6" t="s">
        <v>31</v>
      </c>
    </row>
    <row r="49" spans="1:7" x14ac:dyDescent="0.25">
      <c r="A49" s="1" t="s">
        <v>245</v>
      </c>
      <c r="B49" s="7" t="s">
        <v>20</v>
      </c>
      <c r="C49" s="6" t="s">
        <v>32</v>
      </c>
      <c r="D49" s="8">
        <f t="shared" si="0"/>
        <v>4</v>
      </c>
      <c r="E49" s="6" t="s">
        <v>37</v>
      </c>
    </row>
    <row r="50" spans="1:7" x14ac:dyDescent="0.25">
      <c r="A50" s="1" t="s">
        <v>245</v>
      </c>
      <c r="B50" s="7" t="s">
        <v>21</v>
      </c>
      <c r="C50" s="6" t="s">
        <v>32</v>
      </c>
      <c r="D50" s="8">
        <f t="shared" si="0"/>
        <v>4</v>
      </c>
      <c r="E50" s="6" t="s">
        <v>37</v>
      </c>
    </row>
    <row r="51" spans="1:7" x14ac:dyDescent="0.25">
      <c r="A51" s="1" t="s">
        <v>245</v>
      </c>
      <c r="B51" s="7" t="s">
        <v>22</v>
      </c>
      <c r="C51" s="6" t="s">
        <v>32</v>
      </c>
      <c r="D51" s="8">
        <f t="shared" si="0"/>
        <v>4</v>
      </c>
      <c r="E51" s="6" t="s">
        <v>41</v>
      </c>
    </row>
    <row r="52" spans="1:7" x14ac:dyDescent="0.25">
      <c r="A52" s="1" t="s">
        <v>245</v>
      </c>
      <c r="B52" s="7" t="s">
        <v>23</v>
      </c>
      <c r="C52" s="6" t="s">
        <v>32</v>
      </c>
      <c r="D52" s="8">
        <f t="shared" si="0"/>
        <v>4</v>
      </c>
      <c r="E52" s="6" t="s">
        <v>43</v>
      </c>
    </row>
    <row r="53" spans="1:7" x14ac:dyDescent="0.25">
      <c r="A53" s="1" t="s">
        <v>245</v>
      </c>
      <c r="B53" s="7" t="s">
        <v>24</v>
      </c>
      <c r="C53" s="6" t="s">
        <v>32</v>
      </c>
      <c r="D53" s="8">
        <f t="shared" si="0"/>
        <v>4</v>
      </c>
      <c r="E53" s="6" t="s">
        <v>30</v>
      </c>
    </row>
    <row r="54" spans="1:7" x14ac:dyDescent="0.25">
      <c r="A54" s="1" t="s">
        <v>245</v>
      </c>
      <c r="B54" s="7" t="s">
        <v>158</v>
      </c>
      <c r="C54" s="6" t="s">
        <v>32</v>
      </c>
      <c r="D54" s="8">
        <f t="shared" si="0"/>
        <v>2</v>
      </c>
      <c r="E54" s="6" t="s">
        <v>41</v>
      </c>
    </row>
    <row r="55" spans="1:7" x14ac:dyDescent="0.25">
      <c r="A55" s="1" t="s">
        <v>245</v>
      </c>
      <c r="B55" s="23" t="s">
        <v>266</v>
      </c>
      <c r="C55" s="6" t="s">
        <v>268</v>
      </c>
      <c r="D55" s="8">
        <f t="shared" si="0"/>
        <v>1</v>
      </c>
      <c r="E55" s="24"/>
      <c r="F55" s="24"/>
      <c r="G55" s="24"/>
    </row>
    <row r="56" spans="1:7" x14ac:dyDescent="0.25">
      <c r="A56" s="1" t="s">
        <v>271</v>
      </c>
      <c r="B56" s="5" t="s">
        <v>73</v>
      </c>
      <c r="C56" s="6" t="s">
        <v>12</v>
      </c>
      <c r="D56" s="8">
        <f t="shared" si="0"/>
        <v>4</v>
      </c>
      <c r="E56" s="6" t="s">
        <v>69</v>
      </c>
      <c r="F56" s="6" t="s">
        <v>31</v>
      </c>
    </row>
    <row r="57" spans="1:7" x14ac:dyDescent="0.25">
      <c r="A57" s="1" t="s">
        <v>271</v>
      </c>
      <c r="B57" s="7" t="s">
        <v>276</v>
      </c>
      <c r="C57" s="6" t="s">
        <v>32</v>
      </c>
      <c r="D57" s="8">
        <f t="shared" si="0"/>
        <v>1</v>
      </c>
      <c r="E57" s="6" t="s">
        <v>34</v>
      </c>
    </row>
    <row r="58" spans="1:7" x14ac:dyDescent="0.25">
      <c r="A58" s="1" t="s">
        <v>271</v>
      </c>
      <c r="B58" s="7" t="s">
        <v>279</v>
      </c>
      <c r="C58" s="6" t="s">
        <v>32</v>
      </c>
      <c r="D58" s="8">
        <f t="shared" si="0"/>
        <v>1</v>
      </c>
      <c r="E58" s="6" t="s">
        <v>37</v>
      </c>
    </row>
    <row r="59" spans="1:7" x14ac:dyDescent="0.25">
      <c r="A59" s="1" t="s">
        <v>271</v>
      </c>
      <c r="B59" s="7" t="s">
        <v>286</v>
      </c>
      <c r="C59" s="6" t="s">
        <v>32</v>
      </c>
      <c r="D59" s="8">
        <f t="shared" si="0"/>
        <v>1</v>
      </c>
    </row>
    <row r="60" spans="1:7" x14ac:dyDescent="0.25">
      <c r="A60" s="1" t="s">
        <v>288</v>
      </c>
      <c r="B60" s="5" t="s">
        <v>73</v>
      </c>
      <c r="C60" s="6" t="s">
        <v>166</v>
      </c>
      <c r="D60" s="8">
        <f t="shared" si="0"/>
        <v>4</v>
      </c>
      <c r="E60" s="6" t="s">
        <v>69</v>
      </c>
      <c r="F60" s="6" t="s">
        <v>31</v>
      </c>
    </row>
    <row r="61" spans="1:7" x14ac:dyDescent="0.25">
      <c r="A61" s="1" t="s">
        <v>288</v>
      </c>
      <c r="B61" s="5" t="s">
        <v>76</v>
      </c>
      <c r="C61" s="6" t="s">
        <v>166</v>
      </c>
      <c r="D61" s="8">
        <f t="shared" si="0"/>
        <v>3</v>
      </c>
      <c r="E61" s="6" t="s">
        <v>295</v>
      </c>
      <c r="F61" s="6" t="s">
        <v>31</v>
      </c>
    </row>
    <row r="62" spans="1:7" x14ac:dyDescent="0.25">
      <c r="A62" s="1" t="s">
        <v>297</v>
      </c>
      <c r="B62" s="5" t="s">
        <v>298</v>
      </c>
      <c r="C62" s="6" t="s">
        <v>12</v>
      </c>
      <c r="D62" s="8">
        <f t="shared" si="0"/>
        <v>2</v>
      </c>
      <c r="E62" s="6" t="s">
        <v>304</v>
      </c>
      <c r="F62" s="6" t="s">
        <v>31</v>
      </c>
    </row>
    <row r="63" spans="1:7" x14ac:dyDescent="0.25">
      <c r="A63" s="1" t="s">
        <v>297</v>
      </c>
      <c r="B63" s="7" t="s">
        <v>305</v>
      </c>
      <c r="C63" s="6" t="s">
        <v>32</v>
      </c>
      <c r="D63" s="8">
        <f t="shared" si="0"/>
        <v>1</v>
      </c>
      <c r="E63" s="6" t="s">
        <v>65</v>
      </c>
    </row>
    <row r="64" spans="1:7" x14ac:dyDescent="0.25">
      <c r="A64" s="1" t="s">
        <v>297</v>
      </c>
      <c r="B64" s="7" t="s">
        <v>310</v>
      </c>
      <c r="C64" s="6" t="s">
        <v>32</v>
      </c>
      <c r="D64" s="8">
        <f t="shared" si="0"/>
        <v>1</v>
      </c>
    </row>
    <row r="65" spans="1:7" x14ac:dyDescent="0.25">
      <c r="A65" s="1" t="s">
        <v>297</v>
      </c>
      <c r="B65" s="1" t="s">
        <v>247</v>
      </c>
      <c r="C65" s="6" t="s">
        <v>316</v>
      </c>
      <c r="D65" s="8">
        <f t="shared" si="0"/>
        <v>3</v>
      </c>
      <c r="E65" s="6" t="str">
        <f>E48</f>
        <v>VARCHAR2(30)</v>
      </c>
    </row>
    <row r="66" spans="1:7" x14ac:dyDescent="0.25">
      <c r="A66" s="1" t="s">
        <v>320</v>
      </c>
      <c r="B66" s="5" t="s">
        <v>203</v>
      </c>
      <c r="C66" s="6" t="s">
        <v>166</v>
      </c>
      <c r="D66" s="8">
        <f t="shared" si="0"/>
        <v>5</v>
      </c>
      <c r="E66" s="6" t="s">
        <v>325</v>
      </c>
      <c r="F66" s="6" t="s">
        <v>31</v>
      </c>
    </row>
    <row r="67" spans="1:7" x14ac:dyDescent="0.25">
      <c r="A67" s="1" t="s">
        <v>320</v>
      </c>
      <c r="B67" s="5" t="s">
        <v>298</v>
      </c>
      <c r="C67" s="6" t="s">
        <v>166</v>
      </c>
      <c r="D67" s="8">
        <f t="shared" si="0"/>
        <v>2</v>
      </c>
      <c r="E67" s="6" t="s">
        <v>304</v>
      </c>
      <c r="F67" s="6" t="s">
        <v>31</v>
      </c>
    </row>
    <row r="68" spans="1:7" x14ac:dyDescent="0.25">
      <c r="A68" s="1" t="s">
        <v>320</v>
      </c>
      <c r="B68" s="7" t="s">
        <v>331</v>
      </c>
      <c r="C68" s="6" t="s">
        <v>32</v>
      </c>
      <c r="D68" s="8">
        <f t="shared" si="0"/>
        <v>1</v>
      </c>
      <c r="E68" s="6" t="s">
        <v>72</v>
      </c>
    </row>
    <row r="69" spans="1:7" x14ac:dyDescent="0.25">
      <c r="A69" s="1" t="s">
        <v>320</v>
      </c>
      <c r="B69" s="7" t="s">
        <v>335</v>
      </c>
      <c r="C69" s="6" t="s">
        <v>32</v>
      </c>
      <c r="D69" s="8">
        <f t="shared" si="0"/>
        <v>1</v>
      </c>
      <c r="E69" s="6" t="s">
        <v>176</v>
      </c>
    </row>
    <row r="70" spans="1:7" x14ac:dyDescent="0.25">
      <c r="A70" s="1" t="s">
        <v>340</v>
      </c>
      <c r="B70" s="5" t="s">
        <v>203</v>
      </c>
      <c r="C70" s="6" t="s">
        <v>166</v>
      </c>
      <c r="D70" s="8">
        <f t="shared" si="0"/>
        <v>5</v>
      </c>
      <c r="E70" s="6" t="s">
        <v>325</v>
      </c>
      <c r="F70" s="6" t="s">
        <v>31</v>
      </c>
    </row>
    <row r="71" spans="1:7" x14ac:dyDescent="0.25">
      <c r="A71" s="1" t="s">
        <v>340</v>
      </c>
      <c r="B71" s="5" t="s">
        <v>346</v>
      </c>
      <c r="C71" s="6" t="s">
        <v>166</v>
      </c>
      <c r="D71" s="8">
        <f t="shared" si="0"/>
        <v>2</v>
      </c>
      <c r="E71" s="6" t="s">
        <v>295</v>
      </c>
      <c r="F71" s="6" t="s">
        <v>31</v>
      </c>
    </row>
    <row r="72" spans="1:7" x14ac:dyDescent="0.25">
      <c r="A72" s="1" t="s">
        <v>340</v>
      </c>
      <c r="B72" s="7" t="s">
        <v>350</v>
      </c>
      <c r="C72" s="6" t="s">
        <v>32</v>
      </c>
      <c r="D72" s="8">
        <f t="shared" si="0"/>
        <v>1</v>
      </c>
      <c r="E72" s="6" t="s">
        <v>72</v>
      </c>
    </row>
    <row r="73" spans="1:7" x14ac:dyDescent="0.25">
      <c r="A73" s="27" t="s">
        <v>353</v>
      </c>
      <c r="B73" s="9" t="s">
        <v>358</v>
      </c>
      <c r="C73" s="6" t="s">
        <v>32</v>
      </c>
      <c r="D73" s="8">
        <f t="shared" si="0"/>
        <v>1</v>
      </c>
      <c r="E73" s="6" t="s">
        <v>65</v>
      </c>
      <c r="G73" s="6" t="s">
        <v>360</v>
      </c>
    </row>
    <row r="74" spans="1:7" x14ac:dyDescent="0.25">
      <c r="A74" s="1" t="s">
        <v>353</v>
      </c>
      <c r="B74" s="5" t="s">
        <v>346</v>
      </c>
      <c r="C74" s="6" t="s">
        <v>12</v>
      </c>
      <c r="D74" s="8">
        <f t="shared" si="0"/>
        <v>2</v>
      </c>
      <c r="E74" s="6" t="s">
        <v>295</v>
      </c>
      <c r="F74" s="6" t="s">
        <v>31</v>
      </c>
    </row>
    <row r="75" spans="1:7" x14ac:dyDescent="0.25">
      <c r="A75" s="1" t="s">
        <v>353</v>
      </c>
      <c r="B75" s="7" t="s">
        <v>11</v>
      </c>
      <c r="C75" s="6" t="s">
        <v>32</v>
      </c>
      <c r="D75" s="8">
        <f t="shared" si="0"/>
        <v>4</v>
      </c>
      <c r="E75" s="6" t="s">
        <v>34</v>
      </c>
    </row>
    <row r="76" spans="1:7" x14ac:dyDescent="0.25">
      <c r="A76" s="1" t="s">
        <v>353</v>
      </c>
      <c r="B76" s="7" t="s">
        <v>16</v>
      </c>
      <c r="C76" s="6" t="s">
        <v>32</v>
      </c>
      <c r="D76" s="8">
        <f t="shared" si="0"/>
        <v>4</v>
      </c>
      <c r="E76" s="6" t="s">
        <v>34</v>
      </c>
    </row>
    <row r="77" spans="1:7" x14ac:dyDescent="0.25">
      <c r="A77" s="1" t="s">
        <v>353</v>
      </c>
      <c r="B77" s="7" t="s">
        <v>18</v>
      </c>
      <c r="C77" s="6" t="s">
        <v>32</v>
      </c>
      <c r="D77" s="8">
        <f t="shared" si="0"/>
        <v>4</v>
      </c>
      <c r="E77" s="6" t="s">
        <v>34</v>
      </c>
    </row>
    <row r="78" spans="1:7" x14ac:dyDescent="0.25">
      <c r="A78" s="1" t="s">
        <v>353</v>
      </c>
      <c r="B78" s="7" t="s">
        <v>20</v>
      </c>
      <c r="C78" s="6" t="s">
        <v>32</v>
      </c>
      <c r="D78" s="8">
        <f t="shared" si="0"/>
        <v>4</v>
      </c>
      <c r="E78" s="6" t="s">
        <v>37</v>
      </c>
    </row>
    <row r="79" spans="1:7" x14ac:dyDescent="0.25">
      <c r="A79" s="1" t="s">
        <v>353</v>
      </c>
      <c r="B79" s="7" t="s">
        <v>21</v>
      </c>
      <c r="C79" s="6" t="s">
        <v>32</v>
      </c>
      <c r="D79" s="8">
        <f t="shared" si="0"/>
        <v>4</v>
      </c>
      <c r="E79" s="6" t="s">
        <v>37</v>
      </c>
    </row>
    <row r="80" spans="1:7" x14ac:dyDescent="0.25">
      <c r="A80" s="1" t="s">
        <v>353</v>
      </c>
      <c r="B80" s="7" t="s">
        <v>22</v>
      </c>
      <c r="C80" s="6" t="s">
        <v>32</v>
      </c>
      <c r="D80" s="8">
        <f t="shared" si="0"/>
        <v>4</v>
      </c>
      <c r="E80" s="6" t="s">
        <v>41</v>
      </c>
    </row>
    <row r="81" spans="1:6" x14ac:dyDescent="0.25">
      <c r="A81" s="1" t="s">
        <v>353</v>
      </c>
      <c r="B81" s="7" t="s">
        <v>23</v>
      </c>
      <c r="C81" s="6" t="s">
        <v>32</v>
      </c>
      <c r="D81" s="8">
        <f t="shared" si="0"/>
        <v>4</v>
      </c>
      <c r="E81" s="6" t="s">
        <v>43</v>
      </c>
    </row>
    <row r="82" spans="1:6" x14ac:dyDescent="0.25">
      <c r="A82" s="1" t="s">
        <v>353</v>
      </c>
      <c r="B82" s="7" t="s">
        <v>24</v>
      </c>
      <c r="C82" s="6" t="s">
        <v>32</v>
      </c>
      <c r="D82" s="8">
        <f t="shared" si="0"/>
        <v>4</v>
      </c>
      <c r="E82" s="6" t="s">
        <v>30</v>
      </c>
    </row>
    <row r="83" spans="1:6" x14ac:dyDescent="0.25">
      <c r="A83" s="1" t="s">
        <v>353</v>
      </c>
      <c r="B83" s="1" t="s">
        <v>247</v>
      </c>
      <c r="C83" s="6" t="s">
        <v>316</v>
      </c>
      <c r="D83" s="8">
        <f t="shared" si="0"/>
        <v>3</v>
      </c>
      <c r="E83" s="6" t="s">
        <v>37</v>
      </c>
    </row>
    <row r="84" spans="1:6" x14ac:dyDescent="0.25">
      <c r="A84" s="1" t="s">
        <v>400</v>
      </c>
      <c r="B84" s="5" t="s">
        <v>203</v>
      </c>
      <c r="C84" s="6" t="s">
        <v>12</v>
      </c>
      <c r="D84" s="8">
        <f t="shared" si="0"/>
        <v>5</v>
      </c>
      <c r="E84" s="6" t="s">
        <v>325</v>
      </c>
      <c r="F84" s="6" t="s">
        <v>31</v>
      </c>
    </row>
    <row r="85" spans="1:6" x14ac:dyDescent="0.25">
      <c r="A85" s="1" t="s">
        <v>400</v>
      </c>
      <c r="B85" s="7" t="s">
        <v>406</v>
      </c>
      <c r="C85" s="6" t="s">
        <v>32</v>
      </c>
      <c r="D85" s="8">
        <f t="shared" si="0"/>
        <v>1</v>
      </c>
      <c r="E85" s="6" t="s">
        <v>61</v>
      </c>
    </row>
    <row r="86" spans="1:6" x14ac:dyDescent="0.25">
      <c r="A86" s="1" t="s">
        <v>400</v>
      </c>
      <c r="B86" s="7" t="s">
        <v>416</v>
      </c>
      <c r="C86" s="6" t="s">
        <v>32</v>
      </c>
      <c r="D86" s="8">
        <f t="shared" si="0"/>
        <v>1</v>
      </c>
      <c r="E86" s="6" t="s">
        <v>37</v>
      </c>
    </row>
    <row r="87" spans="1:6" x14ac:dyDescent="0.25">
      <c r="A87" s="1" t="s">
        <v>400</v>
      </c>
      <c r="B87" s="7" t="s">
        <v>421</v>
      </c>
      <c r="C87" s="6" t="s">
        <v>32</v>
      </c>
      <c r="D87" s="8">
        <f t="shared" si="0"/>
        <v>1</v>
      </c>
      <c r="E87" s="6" t="s">
        <v>176</v>
      </c>
    </row>
    <row r="88" spans="1:6" x14ac:dyDescent="0.25">
      <c r="A88" s="1" t="s">
        <v>429</v>
      </c>
      <c r="B88" s="5" t="s">
        <v>27</v>
      </c>
      <c r="C88" s="6" t="s">
        <v>166</v>
      </c>
      <c r="D88" s="8">
        <f t="shared" si="0"/>
        <v>5</v>
      </c>
      <c r="E88" s="6" t="s">
        <v>37</v>
      </c>
      <c r="F88" s="6" t="s">
        <v>31</v>
      </c>
    </row>
    <row r="89" spans="1:6" x14ac:dyDescent="0.25">
      <c r="A89" s="1" t="s">
        <v>429</v>
      </c>
      <c r="B89" s="5" t="s">
        <v>434</v>
      </c>
      <c r="C89" s="6" t="s">
        <v>166</v>
      </c>
      <c r="D89" s="8">
        <f t="shared" si="0"/>
        <v>1</v>
      </c>
      <c r="E89" s="6" t="s">
        <v>37</v>
      </c>
      <c r="F89" s="6" t="s">
        <v>31</v>
      </c>
    </row>
    <row r="90" spans="1:6" x14ac:dyDescent="0.25">
      <c r="A90" s="1" t="s">
        <v>439</v>
      </c>
      <c r="B90" s="5" t="s">
        <v>27</v>
      </c>
      <c r="C90" s="6" t="s">
        <v>166</v>
      </c>
      <c r="D90" s="8">
        <f t="shared" si="0"/>
        <v>5</v>
      </c>
      <c r="E90" s="6" t="s">
        <v>37</v>
      </c>
      <c r="F90" s="6" t="s">
        <v>31</v>
      </c>
    </row>
    <row r="91" spans="1:6" x14ac:dyDescent="0.25">
      <c r="A91" s="1" t="s">
        <v>439</v>
      </c>
      <c r="B91" s="5" t="s">
        <v>76</v>
      </c>
      <c r="C91" s="6" t="s">
        <v>166</v>
      </c>
      <c r="D91" s="8">
        <f t="shared" si="0"/>
        <v>3</v>
      </c>
      <c r="E91" s="6" t="s">
        <v>295</v>
      </c>
      <c r="F91" s="6" t="s">
        <v>31</v>
      </c>
    </row>
    <row r="92" spans="1:6" x14ac:dyDescent="0.25">
      <c r="A92" s="1" t="s">
        <v>455</v>
      </c>
      <c r="B92" s="5" t="s">
        <v>457</v>
      </c>
      <c r="C92" s="6" t="s">
        <v>12</v>
      </c>
      <c r="D92" s="8">
        <f t="shared" si="0"/>
        <v>1</v>
      </c>
      <c r="E92" s="6" t="s">
        <v>462</v>
      </c>
      <c r="F92" s="6" t="s">
        <v>31</v>
      </c>
    </row>
    <row r="93" spans="1:6" x14ac:dyDescent="0.25">
      <c r="A93" s="1" t="s">
        <v>455</v>
      </c>
      <c r="B93" s="7" t="s">
        <v>3</v>
      </c>
      <c r="C93" s="6" t="s">
        <v>74</v>
      </c>
      <c r="D93" s="8">
        <f t="shared" si="0"/>
        <v>3</v>
      </c>
      <c r="E93" s="6" t="s">
        <v>30</v>
      </c>
    </row>
    <row r="94" spans="1:6" x14ac:dyDescent="0.25">
      <c r="A94" s="1" t="s">
        <v>455</v>
      </c>
      <c r="B94" s="7" t="s">
        <v>27</v>
      </c>
      <c r="C94" s="6" t="s">
        <v>74</v>
      </c>
      <c r="D94" s="8">
        <f t="shared" si="0"/>
        <v>5</v>
      </c>
      <c r="E94" s="6" t="str">
        <f>E90</f>
        <v>VARCHAR2(30)</v>
      </c>
    </row>
    <row r="95" spans="1:6" x14ac:dyDescent="0.25">
      <c r="A95" s="1" t="s">
        <v>455</v>
      </c>
      <c r="B95" s="7" t="s">
        <v>469</v>
      </c>
      <c r="C95" s="6" t="s">
        <v>32</v>
      </c>
      <c r="D95" s="8">
        <f t="shared" si="0"/>
        <v>1</v>
      </c>
      <c r="E95" s="6" t="s">
        <v>65</v>
      </c>
    </row>
    <row r="96" spans="1:6" x14ac:dyDescent="0.25">
      <c r="A96" s="1" t="s">
        <v>7</v>
      </c>
      <c r="B96" s="5" t="s">
        <v>13</v>
      </c>
      <c r="C96" s="6" t="s">
        <v>12</v>
      </c>
      <c r="D96" s="8">
        <f t="shared" si="0"/>
        <v>2</v>
      </c>
      <c r="E96" s="6" t="s">
        <v>477</v>
      </c>
      <c r="F96" s="6" t="s">
        <v>31</v>
      </c>
    </row>
    <row r="97" spans="1:6" x14ac:dyDescent="0.25">
      <c r="A97" s="1" t="s">
        <v>7</v>
      </c>
      <c r="B97" s="7" t="s">
        <v>14</v>
      </c>
      <c r="C97" s="6" t="s">
        <v>32</v>
      </c>
      <c r="D97" s="8">
        <f t="shared" si="0"/>
        <v>1</v>
      </c>
      <c r="E97" s="6" t="s">
        <v>65</v>
      </c>
    </row>
    <row r="98" spans="1:6" x14ac:dyDescent="0.25">
      <c r="A98" s="1" t="s">
        <v>7</v>
      </c>
      <c r="B98" s="7" t="s">
        <v>15</v>
      </c>
      <c r="C98" s="6" t="s">
        <v>32</v>
      </c>
      <c r="D98" s="8">
        <f t="shared" si="0"/>
        <v>1</v>
      </c>
      <c r="E98" s="6" t="s">
        <v>65</v>
      </c>
    </row>
    <row r="99" spans="1:6" x14ac:dyDescent="0.25">
      <c r="A99" s="1" t="s">
        <v>7</v>
      </c>
      <c r="B99" s="1" t="s">
        <v>3</v>
      </c>
      <c r="C99" s="6" t="s">
        <v>74</v>
      </c>
      <c r="D99" s="8">
        <f t="shared" si="0"/>
        <v>3</v>
      </c>
      <c r="E99" s="6" t="s">
        <v>30</v>
      </c>
    </row>
    <row r="100" spans="1:6" x14ac:dyDescent="0.25">
      <c r="A100" s="1" t="s">
        <v>7</v>
      </c>
      <c r="B100" s="1" t="s">
        <v>68</v>
      </c>
      <c r="C100" s="6" t="s">
        <v>74</v>
      </c>
      <c r="D100" s="8">
        <f t="shared" si="0"/>
        <v>2</v>
      </c>
      <c r="E100" s="6" t="s">
        <v>69</v>
      </c>
    </row>
    <row r="101" spans="1:6" x14ac:dyDescent="0.25">
      <c r="A101" s="1" t="s">
        <v>7</v>
      </c>
      <c r="B101" s="1" t="s">
        <v>27</v>
      </c>
      <c r="C101" s="6" t="s">
        <v>74</v>
      </c>
      <c r="D101" s="8">
        <f t="shared" si="0"/>
        <v>5</v>
      </c>
      <c r="E101" s="6" t="str">
        <f>E88</f>
        <v>VARCHAR2(30)</v>
      </c>
    </row>
    <row r="102" spans="1:6" x14ac:dyDescent="0.25">
      <c r="A102" s="1" t="s">
        <v>7</v>
      </c>
      <c r="B102" s="9" t="s">
        <v>523</v>
      </c>
      <c r="C102" s="6" t="s">
        <v>32</v>
      </c>
      <c r="D102" s="8">
        <f t="shared" si="0"/>
        <v>1</v>
      </c>
    </row>
    <row r="103" spans="1:6" x14ac:dyDescent="0.25">
      <c r="A103" s="1" t="s">
        <v>484</v>
      </c>
      <c r="B103" s="5" t="s">
        <v>27</v>
      </c>
      <c r="C103" s="6" t="s">
        <v>12</v>
      </c>
      <c r="D103" s="8">
        <f t="shared" si="0"/>
        <v>5</v>
      </c>
      <c r="E103" s="6" t="str">
        <f>E88</f>
        <v>VARCHAR2(30)</v>
      </c>
      <c r="F103" s="6" t="s">
        <v>31</v>
      </c>
    </row>
    <row r="104" spans="1:6" x14ac:dyDescent="0.25">
      <c r="A104" s="1" t="s">
        <v>484</v>
      </c>
      <c r="B104" s="7" t="s">
        <v>487</v>
      </c>
      <c r="C104" s="6" t="s">
        <v>32</v>
      </c>
      <c r="D104" s="8">
        <f t="shared" si="0"/>
        <v>1</v>
      </c>
      <c r="E104" s="6" t="s">
        <v>72</v>
      </c>
    </row>
    <row r="105" spans="1:6" x14ac:dyDescent="0.25">
      <c r="A105" s="1" t="s">
        <v>484</v>
      </c>
      <c r="B105" s="7" t="s">
        <v>489</v>
      </c>
      <c r="C105" s="6" t="s">
        <v>32</v>
      </c>
      <c r="D105" s="8">
        <f t="shared" si="0"/>
        <v>1</v>
      </c>
      <c r="E105" s="6" t="s">
        <v>176</v>
      </c>
    </row>
    <row r="106" spans="1:6" x14ac:dyDescent="0.25">
      <c r="A106" s="1" t="s">
        <v>484</v>
      </c>
      <c r="B106" s="7" t="s">
        <v>492</v>
      </c>
      <c r="C106" s="6" t="s">
        <v>32</v>
      </c>
      <c r="D106" s="8">
        <f t="shared" si="0"/>
        <v>1</v>
      </c>
      <c r="E106" s="6" t="s">
        <v>41</v>
      </c>
    </row>
    <row r="107" spans="1:6" x14ac:dyDescent="0.25">
      <c r="A107" s="1" t="s">
        <v>484</v>
      </c>
      <c r="B107" s="1" t="s">
        <v>203</v>
      </c>
      <c r="C107" s="6" t="s">
        <v>74</v>
      </c>
      <c r="D107" s="8">
        <f t="shared" si="0"/>
        <v>5</v>
      </c>
      <c r="E107" s="6" t="s">
        <v>325</v>
      </c>
    </row>
    <row r="108" spans="1:6" x14ac:dyDescent="0.25">
      <c r="A108" s="1" t="s">
        <v>484</v>
      </c>
      <c r="B108" s="1" t="s">
        <v>73</v>
      </c>
      <c r="C108" s="6" t="s">
        <v>74</v>
      </c>
      <c r="D108" s="8">
        <f t="shared" si="0"/>
        <v>4</v>
      </c>
      <c r="E108" s="6" t="s">
        <v>69</v>
      </c>
    </row>
    <row r="109" spans="1:6" x14ac:dyDescent="0.25">
      <c r="A109" s="1" t="s">
        <v>550</v>
      </c>
      <c r="B109" s="5" t="s">
        <v>552</v>
      </c>
      <c r="C109" s="6" t="s">
        <v>12</v>
      </c>
      <c r="D109" s="8">
        <f t="shared" si="0"/>
        <v>1</v>
      </c>
      <c r="E109" s="6" t="s">
        <v>295</v>
      </c>
      <c r="F109" s="6" t="s">
        <v>31</v>
      </c>
    </row>
    <row r="110" spans="1:6" x14ac:dyDescent="0.25">
      <c r="A110" s="1" t="s">
        <v>550</v>
      </c>
      <c r="B110" s="7" t="s">
        <v>561</v>
      </c>
      <c r="C110" s="6" t="s">
        <v>32</v>
      </c>
      <c r="D110" s="8">
        <f t="shared" si="0"/>
        <v>1</v>
      </c>
      <c r="E110" s="6" t="s">
        <v>562</v>
      </c>
    </row>
    <row r="111" spans="1:6" x14ac:dyDescent="0.25">
      <c r="A111" s="1" t="s">
        <v>550</v>
      </c>
      <c r="B111" s="7" t="s">
        <v>563</v>
      </c>
      <c r="C111" s="6" t="s">
        <v>32</v>
      </c>
      <c r="D111" s="8">
        <f t="shared" si="0"/>
        <v>1</v>
      </c>
      <c r="E111" s="6" t="s">
        <v>172</v>
      </c>
    </row>
    <row r="112" spans="1:6" x14ac:dyDescent="0.25">
      <c r="A112" s="1" t="s">
        <v>550</v>
      </c>
      <c r="B112" s="7" t="s">
        <v>569</v>
      </c>
      <c r="C112" s="6" t="s">
        <v>32</v>
      </c>
      <c r="D112" s="8">
        <f t="shared" si="0"/>
        <v>1</v>
      </c>
      <c r="E112" s="6" t="s">
        <v>176</v>
      </c>
    </row>
    <row r="113" spans="1:5" x14ac:dyDescent="0.25">
      <c r="A113" s="1" t="s">
        <v>550</v>
      </c>
      <c r="B113" s="1" t="s">
        <v>13</v>
      </c>
      <c r="C113" s="6" t="s">
        <v>74</v>
      </c>
      <c r="D113" s="8">
        <f t="shared" si="0"/>
        <v>2</v>
      </c>
      <c r="E113" s="6" t="s">
        <v>477</v>
      </c>
    </row>
    <row r="114" spans="1:5" x14ac:dyDescent="0.25">
      <c r="A114" s="1" t="s">
        <v>550</v>
      </c>
      <c r="B114" s="1" t="s">
        <v>99</v>
      </c>
      <c r="C114" s="6" t="s">
        <v>74</v>
      </c>
      <c r="D114" s="8">
        <f t="shared" si="0"/>
        <v>3</v>
      </c>
      <c r="E114" s="6" t="s">
        <v>105</v>
      </c>
    </row>
    <row r="115" spans="1:5" x14ac:dyDescent="0.25">
      <c r="D115" s="8"/>
    </row>
    <row r="116" spans="1:5" x14ac:dyDescent="0.25">
      <c r="D116" s="8"/>
    </row>
    <row r="117" spans="1:5" x14ac:dyDescent="0.25">
      <c r="D117" s="8"/>
    </row>
    <row r="118" spans="1:5" x14ac:dyDescent="0.25">
      <c r="D118" s="8"/>
    </row>
    <row r="119" spans="1:5" x14ac:dyDescent="0.25">
      <c r="D119" s="8"/>
    </row>
    <row r="120" spans="1:5" x14ac:dyDescent="0.25">
      <c r="D120" s="8"/>
    </row>
    <row r="121" spans="1:5" x14ac:dyDescent="0.25">
      <c r="D121" s="8"/>
    </row>
    <row r="122" spans="1:5" x14ac:dyDescent="0.25">
      <c r="D122" s="8"/>
    </row>
    <row r="123" spans="1:5" x14ac:dyDescent="0.25">
      <c r="D123" s="8"/>
    </row>
    <row r="124" spans="1:5" x14ac:dyDescent="0.25">
      <c r="D124" s="8"/>
    </row>
    <row r="125" spans="1:5" x14ac:dyDescent="0.25">
      <c r="D125" s="8"/>
    </row>
    <row r="126" spans="1:5" x14ac:dyDescent="0.25">
      <c r="D126" s="8"/>
    </row>
    <row r="144" spans="4:4" x14ac:dyDescent="0.25">
      <c r="D144" s="8"/>
    </row>
    <row r="145" spans="4:4" x14ac:dyDescent="0.25">
      <c r="D145" s="8"/>
    </row>
    <row r="146" spans="4:4" x14ac:dyDescent="0.25">
      <c r="D146" s="8"/>
    </row>
    <row r="179" spans="4:4" x14ac:dyDescent="0.25">
      <c r="D179" s="8"/>
    </row>
    <row r="180" spans="4:4" x14ac:dyDescent="0.25">
      <c r="D180" s="8"/>
    </row>
    <row r="181" spans="4:4" x14ac:dyDescent="0.25">
      <c r="D181" s="8"/>
    </row>
    <row r="182" spans="4:4" x14ac:dyDescent="0.25">
      <c r="D182" s="8"/>
    </row>
    <row r="183" spans="4:4" x14ac:dyDescent="0.25">
      <c r="D183" s="8"/>
    </row>
    <row r="184" spans="4:4" x14ac:dyDescent="0.25">
      <c r="D184" s="8"/>
    </row>
    <row r="185" spans="4:4" x14ac:dyDescent="0.25">
      <c r="D185" s="8"/>
    </row>
    <row r="186" spans="4:4" x14ac:dyDescent="0.25">
      <c r="D186" s="8"/>
    </row>
    <row r="187" spans="4:4" x14ac:dyDescent="0.25">
      <c r="D187" s="8"/>
    </row>
    <row r="188" spans="4:4" x14ac:dyDescent="0.25">
      <c r="D188" s="8"/>
    </row>
    <row r="189" spans="4:4" x14ac:dyDescent="0.25">
      <c r="D189" s="8"/>
    </row>
    <row r="190" spans="4:4" x14ac:dyDescent="0.25">
      <c r="D190" s="8"/>
    </row>
    <row r="191" spans="4:4" x14ac:dyDescent="0.25">
      <c r="D191" s="8"/>
    </row>
    <row r="192" spans="4:4" x14ac:dyDescent="0.25">
      <c r="D192" s="8"/>
    </row>
    <row r="193" spans="4:4" x14ac:dyDescent="0.25">
      <c r="D193" s="8"/>
    </row>
    <row r="194" spans="4:4" x14ac:dyDescent="0.25">
      <c r="D194" s="8"/>
    </row>
    <row r="195" spans="4:4" x14ac:dyDescent="0.25">
      <c r="D195" s="8"/>
    </row>
    <row r="196" spans="4:4" x14ac:dyDescent="0.25">
      <c r="D196" s="8"/>
    </row>
    <row r="197" spans="4:4" x14ac:dyDescent="0.25">
      <c r="D197" s="8"/>
    </row>
    <row r="198" spans="4:4" x14ac:dyDescent="0.25">
      <c r="D198" s="8"/>
    </row>
    <row r="199" spans="4:4" x14ac:dyDescent="0.25">
      <c r="D199" s="8"/>
    </row>
    <row r="200" spans="4:4" x14ac:dyDescent="0.25">
      <c r="D200" s="8"/>
    </row>
    <row r="201" spans="4:4" x14ac:dyDescent="0.25">
      <c r="D201" s="8"/>
    </row>
    <row r="202" spans="4:4" x14ac:dyDescent="0.25">
      <c r="D202" s="8"/>
    </row>
    <row r="203" spans="4:4" x14ac:dyDescent="0.25">
      <c r="D203" s="8"/>
    </row>
    <row r="204" spans="4:4" x14ac:dyDescent="0.25">
      <c r="D204" s="8"/>
    </row>
    <row r="205" spans="4:4" x14ac:dyDescent="0.25">
      <c r="D205" s="8"/>
    </row>
    <row r="206" spans="4:4" x14ac:dyDescent="0.25">
      <c r="D206" s="8"/>
    </row>
    <row r="207" spans="4:4" x14ac:dyDescent="0.25">
      <c r="D207" s="8"/>
    </row>
    <row r="208" spans="4:4" x14ac:dyDescent="0.25">
      <c r="D208" s="8"/>
    </row>
    <row r="209" spans="4:4" x14ac:dyDescent="0.25">
      <c r="D209" s="8"/>
    </row>
    <row r="210" spans="4:4" x14ac:dyDescent="0.25">
      <c r="D210" s="8"/>
    </row>
    <row r="211" spans="4:4" x14ac:dyDescent="0.25">
      <c r="D211" s="8"/>
    </row>
    <row r="212" spans="4:4" x14ac:dyDescent="0.25">
      <c r="D212" s="8"/>
    </row>
    <row r="213" spans="4:4" x14ac:dyDescent="0.25">
      <c r="D213" s="8"/>
    </row>
    <row r="214" spans="4:4" x14ac:dyDescent="0.25">
      <c r="D214" s="8"/>
    </row>
    <row r="215" spans="4:4" x14ac:dyDescent="0.25">
      <c r="D215" s="8"/>
    </row>
    <row r="216" spans="4:4" x14ac:dyDescent="0.25">
      <c r="D216" s="8"/>
    </row>
    <row r="217" spans="4:4" x14ac:dyDescent="0.25">
      <c r="D217" s="8"/>
    </row>
    <row r="218" spans="4:4" x14ac:dyDescent="0.25">
      <c r="D218" s="8"/>
    </row>
    <row r="219" spans="4:4" x14ac:dyDescent="0.25">
      <c r="D219" s="8"/>
    </row>
    <row r="220" spans="4:4" x14ac:dyDescent="0.25">
      <c r="D220" s="8"/>
    </row>
    <row r="221" spans="4:4" x14ac:dyDescent="0.25">
      <c r="D221" s="8"/>
    </row>
    <row r="222" spans="4:4" x14ac:dyDescent="0.25">
      <c r="D222" s="8"/>
    </row>
    <row r="223" spans="4:4" x14ac:dyDescent="0.25">
      <c r="D223" s="8"/>
    </row>
    <row r="224" spans="4:4" x14ac:dyDescent="0.25">
      <c r="D224" s="8"/>
    </row>
    <row r="225" spans="4:4" x14ac:dyDescent="0.25">
      <c r="D225" s="8"/>
    </row>
    <row r="226" spans="4:4" x14ac:dyDescent="0.25">
      <c r="D226" s="8"/>
    </row>
    <row r="227" spans="4:4" x14ac:dyDescent="0.25">
      <c r="D227" s="8"/>
    </row>
    <row r="228" spans="4:4" x14ac:dyDescent="0.25">
      <c r="D228" s="8"/>
    </row>
    <row r="229" spans="4:4" x14ac:dyDescent="0.25">
      <c r="D229" s="8"/>
    </row>
    <row r="230" spans="4:4" x14ac:dyDescent="0.25">
      <c r="D230" s="8"/>
    </row>
    <row r="231" spans="4:4" x14ac:dyDescent="0.25">
      <c r="D231" s="8"/>
    </row>
    <row r="232" spans="4:4" x14ac:dyDescent="0.25">
      <c r="D232" s="8"/>
    </row>
    <row r="233" spans="4:4" x14ac:dyDescent="0.25">
      <c r="D233" s="8"/>
    </row>
    <row r="234" spans="4:4" x14ac:dyDescent="0.25">
      <c r="D234" s="8"/>
    </row>
    <row r="235" spans="4:4" x14ac:dyDescent="0.25">
      <c r="D235" s="8"/>
    </row>
    <row r="236" spans="4:4" x14ac:dyDescent="0.25">
      <c r="D236" s="8"/>
    </row>
    <row r="237" spans="4:4" x14ac:dyDescent="0.25">
      <c r="D237" s="8"/>
    </row>
    <row r="238" spans="4:4" x14ac:dyDescent="0.25">
      <c r="D238" s="8"/>
    </row>
    <row r="239" spans="4:4" x14ac:dyDescent="0.25">
      <c r="D239" s="8"/>
    </row>
    <row r="240" spans="4:4" x14ac:dyDescent="0.25">
      <c r="D240" s="8"/>
    </row>
    <row r="241" spans="4:4" x14ac:dyDescent="0.25">
      <c r="D241" s="8"/>
    </row>
    <row r="242" spans="4:4" x14ac:dyDescent="0.25">
      <c r="D242" s="8"/>
    </row>
    <row r="243" spans="4:4" x14ac:dyDescent="0.25">
      <c r="D243" s="8"/>
    </row>
    <row r="244" spans="4:4" x14ac:dyDescent="0.25">
      <c r="D244" s="8"/>
    </row>
    <row r="245" spans="4:4" x14ac:dyDescent="0.25">
      <c r="D245" s="8"/>
    </row>
    <row r="246" spans="4:4" x14ac:dyDescent="0.25">
      <c r="D246" s="8"/>
    </row>
    <row r="247" spans="4:4" x14ac:dyDescent="0.25">
      <c r="D247" s="8"/>
    </row>
    <row r="248" spans="4:4" x14ac:dyDescent="0.25">
      <c r="D248" s="8"/>
    </row>
    <row r="249" spans="4:4" x14ac:dyDescent="0.25">
      <c r="D249" s="8"/>
    </row>
    <row r="250" spans="4:4" x14ac:dyDescent="0.25">
      <c r="D250" s="8"/>
    </row>
    <row r="251" spans="4:4" x14ac:dyDescent="0.25">
      <c r="D251" s="8"/>
    </row>
    <row r="252" spans="4:4" x14ac:dyDescent="0.25">
      <c r="D252" s="8"/>
    </row>
    <row r="253" spans="4:4" x14ac:dyDescent="0.25">
      <c r="D253" s="8"/>
    </row>
    <row r="254" spans="4:4" x14ac:dyDescent="0.25">
      <c r="D254" s="8"/>
    </row>
    <row r="255" spans="4:4" x14ac:dyDescent="0.25">
      <c r="D255" s="8"/>
    </row>
    <row r="256" spans="4:4" x14ac:dyDescent="0.25">
      <c r="D256" s="8"/>
    </row>
    <row r="257" spans="4:4" x14ac:dyDescent="0.25">
      <c r="D257" s="8"/>
    </row>
    <row r="258" spans="4:4" x14ac:dyDescent="0.25">
      <c r="D258" s="8"/>
    </row>
    <row r="259" spans="4:4" x14ac:dyDescent="0.25">
      <c r="D259" s="8"/>
    </row>
    <row r="260" spans="4:4" x14ac:dyDescent="0.25">
      <c r="D260" s="8"/>
    </row>
    <row r="261" spans="4:4" x14ac:dyDescent="0.25">
      <c r="D261" s="8"/>
    </row>
    <row r="262" spans="4:4" x14ac:dyDescent="0.25">
      <c r="D262" s="8"/>
    </row>
    <row r="263" spans="4:4" x14ac:dyDescent="0.25">
      <c r="D263" s="8"/>
    </row>
    <row r="264" spans="4:4" x14ac:dyDescent="0.25">
      <c r="D264" s="8"/>
    </row>
    <row r="265" spans="4:4" x14ac:dyDescent="0.25">
      <c r="D265" s="8"/>
    </row>
    <row r="266" spans="4:4" x14ac:dyDescent="0.25">
      <c r="D266" s="8"/>
    </row>
    <row r="267" spans="4:4" x14ac:dyDescent="0.25">
      <c r="D267" s="8"/>
    </row>
    <row r="268" spans="4:4" x14ac:dyDescent="0.25">
      <c r="D268" s="8"/>
    </row>
    <row r="269" spans="4:4" x14ac:dyDescent="0.25">
      <c r="D269" s="8"/>
    </row>
    <row r="270" spans="4:4" x14ac:dyDescent="0.25">
      <c r="D270" s="8"/>
    </row>
    <row r="271" spans="4:4" x14ac:dyDescent="0.25">
      <c r="D271" s="8"/>
    </row>
    <row r="272" spans="4:4" x14ac:dyDescent="0.25">
      <c r="D272" s="8"/>
    </row>
    <row r="273" spans="4:4" x14ac:dyDescent="0.25">
      <c r="D273" s="8"/>
    </row>
    <row r="274" spans="4:4" x14ac:dyDescent="0.25">
      <c r="D274" s="8"/>
    </row>
    <row r="275" spans="4:4" x14ac:dyDescent="0.25">
      <c r="D275" s="8"/>
    </row>
    <row r="276" spans="4:4" x14ac:dyDescent="0.25">
      <c r="D276" s="8"/>
    </row>
    <row r="277" spans="4:4" x14ac:dyDescent="0.25">
      <c r="D277" s="8"/>
    </row>
    <row r="278" spans="4:4" x14ac:dyDescent="0.25">
      <c r="D278" s="8"/>
    </row>
    <row r="279" spans="4:4" x14ac:dyDescent="0.25">
      <c r="D279" s="8"/>
    </row>
    <row r="280" spans="4:4" x14ac:dyDescent="0.25">
      <c r="D280" s="8"/>
    </row>
    <row r="281" spans="4:4" x14ac:dyDescent="0.25">
      <c r="D281" s="8"/>
    </row>
    <row r="282" spans="4:4" x14ac:dyDescent="0.25">
      <c r="D282" s="8"/>
    </row>
    <row r="283" spans="4:4" x14ac:dyDescent="0.25">
      <c r="D283" s="8"/>
    </row>
    <row r="284" spans="4:4" x14ac:dyDescent="0.25">
      <c r="D284" s="8"/>
    </row>
    <row r="285" spans="4:4" x14ac:dyDescent="0.25">
      <c r="D285" s="8"/>
    </row>
    <row r="286" spans="4:4" x14ac:dyDescent="0.25">
      <c r="D286" s="8"/>
    </row>
    <row r="287" spans="4:4" x14ac:dyDescent="0.25">
      <c r="D287" s="8"/>
    </row>
    <row r="288" spans="4:4" x14ac:dyDescent="0.25">
      <c r="D288" s="8"/>
    </row>
    <row r="289" spans="4:4" x14ac:dyDescent="0.25">
      <c r="D289" s="8"/>
    </row>
    <row r="290" spans="4:4" x14ac:dyDescent="0.25">
      <c r="D290" s="8"/>
    </row>
    <row r="291" spans="4:4" x14ac:dyDescent="0.25">
      <c r="D291" s="8"/>
    </row>
    <row r="292" spans="4:4" x14ac:dyDescent="0.25">
      <c r="D292" s="8"/>
    </row>
    <row r="293" spans="4:4" x14ac:dyDescent="0.25">
      <c r="D293" s="8"/>
    </row>
    <row r="294" spans="4:4" x14ac:dyDescent="0.25">
      <c r="D294" s="8"/>
    </row>
    <row r="295" spans="4:4" x14ac:dyDescent="0.25">
      <c r="D295" s="8"/>
    </row>
    <row r="296" spans="4:4" x14ac:dyDescent="0.25">
      <c r="D296" s="8"/>
    </row>
    <row r="297" spans="4:4" x14ac:dyDescent="0.25">
      <c r="D297" s="8"/>
    </row>
    <row r="298" spans="4:4" x14ac:dyDescent="0.25">
      <c r="D298" s="8"/>
    </row>
    <row r="299" spans="4:4" x14ac:dyDescent="0.25">
      <c r="D299" s="8"/>
    </row>
    <row r="300" spans="4:4" x14ac:dyDescent="0.25">
      <c r="D300" s="8"/>
    </row>
    <row r="301" spans="4:4" x14ac:dyDescent="0.25">
      <c r="D301" s="8"/>
    </row>
    <row r="302" spans="4:4" x14ac:dyDescent="0.25">
      <c r="D302" s="8"/>
    </row>
    <row r="303" spans="4:4" x14ac:dyDescent="0.25">
      <c r="D303" s="8"/>
    </row>
    <row r="304" spans="4:4" x14ac:dyDescent="0.25">
      <c r="D304" s="8"/>
    </row>
    <row r="305" spans="4:4" x14ac:dyDescent="0.25">
      <c r="D305" s="8"/>
    </row>
    <row r="306" spans="4:4" x14ac:dyDescent="0.25">
      <c r="D306" s="8"/>
    </row>
    <row r="307" spans="4:4" x14ac:dyDescent="0.25">
      <c r="D307" s="8"/>
    </row>
    <row r="308" spans="4:4" x14ac:dyDescent="0.25">
      <c r="D308" s="8"/>
    </row>
    <row r="309" spans="4:4" x14ac:dyDescent="0.25">
      <c r="D309" s="8"/>
    </row>
    <row r="310" spans="4:4" x14ac:dyDescent="0.25">
      <c r="D310" s="8"/>
    </row>
    <row r="311" spans="4:4" x14ac:dyDescent="0.25">
      <c r="D311" s="8"/>
    </row>
    <row r="312" spans="4:4" x14ac:dyDescent="0.25">
      <c r="D312" s="8"/>
    </row>
    <row r="313" spans="4:4" x14ac:dyDescent="0.25">
      <c r="D313" s="8"/>
    </row>
    <row r="314" spans="4:4" x14ac:dyDescent="0.25">
      <c r="D314" s="8"/>
    </row>
    <row r="315" spans="4:4" x14ac:dyDescent="0.25">
      <c r="D315" s="8"/>
    </row>
    <row r="316" spans="4:4" x14ac:dyDescent="0.25">
      <c r="D316" s="8"/>
    </row>
    <row r="317" spans="4:4" x14ac:dyDescent="0.25">
      <c r="D317" s="8"/>
    </row>
    <row r="318" spans="4:4" x14ac:dyDescent="0.25">
      <c r="D318" s="8"/>
    </row>
    <row r="319" spans="4:4" x14ac:dyDescent="0.25">
      <c r="D319" s="8"/>
    </row>
    <row r="320" spans="4:4" x14ac:dyDescent="0.25">
      <c r="D320" s="8"/>
    </row>
    <row r="321" spans="4:4" x14ac:dyDescent="0.25">
      <c r="D321" s="8"/>
    </row>
    <row r="322" spans="4:4" x14ac:dyDescent="0.25">
      <c r="D322" s="8"/>
    </row>
    <row r="323" spans="4:4" x14ac:dyDescent="0.25">
      <c r="D323" s="8"/>
    </row>
    <row r="324" spans="4:4" x14ac:dyDescent="0.25">
      <c r="D324" s="8"/>
    </row>
    <row r="325" spans="4:4" x14ac:dyDescent="0.25">
      <c r="D325" s="8"/>
    </row>
    <row r="326" spans="4:4" x14ac:dyDescent="0.25">
      <c r="D326" s="8"/>
    </row>
    <row r="327" spans="4:4" x14ac:dyDescent="0.25">
      <c r="D327" s="8"/>
    </row>
    <row r="328" spans="4:4" x14ac:dyDescent="0.25">
      <c r="D328" s="8"/>
    </row>
    <row r="329" spans="4:4" x14ac:dyDescent="0.25">
      <c r="D329" s="8"/>
    </row>
    <row r="330" spans="4:4" x14ac:dyDescent="0.25">
      <c r="D330" s="8"/>
    </row>
    <row r="331" spans="4:4" x14ac:dyDescent="0.25">
      <c r="D331" s="8"/>
    </row>
    <row r="332" spans="4:4" x14ac:dyDescent="0.25">
      <c r="D332" s="8"/>
    </row>
    <row r="333" spans="4:4" x14ac:dyDescent="0.25">
      <c r="D333" s="8"/>
    </row>
    <row r="334" spans="4:4" x14ac:dyDescent="0.25">
      <c r="D334" s="8"/>
    </row>
    <row r="335" spans="4:4" x14ac:dyDescent="0.25">
      <c r="D335" s="8"/>
    </row>
    <row r="336" spans="4:4" x14ac:dyDescent="0.25">
      <c r="D336" s="8"/>
    </row>
    <row r="337" spans="4:4" x14ac:dyDescent="0.25">
      <c r="D337" s="8"/>
    </row>
    <row r="338" spans="4:4" x14ac:dyDescent="0.25">
      <c r="D338" s="8"/>
    </row>
    <row r="339" spans="4:4" x14ac:dyDescent="0.25">
      <c r="D339" s="8"/>
    </row>
    <row r="340" spans="4:4" x14ac:dyDescent="0.25">
      <c r="D340" s="8"/>
    </row>
    <row r="341" spans="4:4" x14ac:dyDescent="0.25">
      <c r="D341" s="8"/>
    </row>
    <row r="342" spans="4:4" x14ac:dyDescent="0.25">
      <c r="D342" s="8"/>
    </row>
  </sheetData>
  <autoFilter ref="A1:F11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1001"/>
  <sheetViews>
    <sheetView workbookViewId="0"/>
  </sheetViews>
  <sheetFormatPr defaultColWidth="12.625" defaultRowHeight="15" customHeight="1" x14ac:dyDescent="0.2"/>
  <cols>
    <col min="1" max="4" width="23.875" customWidth="1"/>
    <col min="5" max="5" width="20" customWidth="1"/>
  </cols>
  <sheetData>
    <row r="1" spans="1:30" ht="15" customHeight="1" x14ac:dyDescent="0.2">
      <c r="A1" s="35" t="s">
        <v>726</v>
      </c>
      <c r="B1" s="35"/>
      <c r="C1" s="35"/>
      <c r="D1" s="35"/>
      <c r="E1" s="35"/>
      <c r="F1" s="35"/>
      <c r="G1" s="35"/>
      <c r="H1" s="35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</row>
    <row r="2" spans="1:30" ht="15" customHeight="1" x14ac:dyDescent="0.2">
      <c r="A2" s="35" t="s">
        <v>740</v>
      </c>
      <c r="B2" s="35"/>
      <c r="C2" s="35"/>
      <c r="D2" s="35"/>
      <c r="E2" s="35"/>
      <c r="F2" s="35"/>
      <c r="G2" s="35"/>
      <c r="H2" s="35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 spans="1:30" ht="15" customHeight="1" x14ac:dyDescent="0.2">
      <c r="A3" s="35" t="s">
        <v>744</v>
      </c>
      <c r="B3" s="35" t="s">
        <v>747</v>
      </c>
      <c r="C3" s="35" t="s">
        <v>748</v>
      </c>
      <c r="D3" s="35" t="s">
        <v>750</v>
      </c>
      <c r="E3" s="35" t="s">
        <v>751</v>
      </c>
      <c r="F3" s="35" t="s">
        <v>753</v>
      </c>
      <c r="G3" s="35" t="s">
        <v>10</v>
      </c>
      <c r="H3" s="35" t="s">
        <v>755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 spans="1:30" ht="15" customHeight="1" x14ac:dyDescent="0.2">
      <c r="A4" s="37" t="s">
        <v>765</v>
      </c>
      <c r="B4" s="37" t="s">
        <v>766</v>
      </c>
      <c r="C4" s="37"/>
      <c r="D4" s="37"/>
      <c r="E4" s="42" t="s">
        <v>247</v>
      </c>
      <c r="F4" s="37" t="s">
        <v>774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0" ht="15" customHeight="1" x14ac:dyDescent="0.2">
      <c r="A5" s="37" t="s">
        <v>765</v>
      </c>
      <c r="B5" s="37"/>
      <c r="C5" s="37"/>
      <c r="D5" s="37"/>
      <c r="E5" s="44" t="s">
        <v>781</v>
      </c>
      <c r="F5" s="37" t="s">
        <v>774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</row>
    <row r="6" spans="1:30" ht="15" customHeight="1" x14ac:dyDescent="0.2">
      <c r="A6" s="37" t="s">
        <v>765</v>
      </c>
      <c r="B6" s="37"/>
      <c r="C6" s="37"/>
      <c r="D6" s="37"/>
      <c r="E6" s="37" t="s">
        <v>787</v>
      </c>
      <c r="F6" s="37" t="s">
        <v>788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</row>
    <row r="7" spans="1:30" ht="15" customHeight="1" x14ac:dyDescent="0.2">
      <c r="A7" s="37" t="s">
        <v>765</v>
      </c>
      <c r="B7" s="37"/>
      <c r="C7" s="37"/>
      <c r="D7" s="37"/>
      <c r="E7" s="37" t="s">
        <v>305</v>
      </c>
      <c r="F7" s="37" t="s">
        <v>65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</row>
    <row r="8" spans="1:30" ht="15" customHeight="1" x14ac:dyDescent="0.2">
      <c r="A8" s="37" t="s">
        <v>765</v>
      </c>
      <c r="B8" s="37"/>
      <c r="C8" s="37"/>
      <c r="D8" s="37"/>
      <c r="E8" s="37" t="s">
        <v>802</v>
      </c>
      <c r="F8" s="37" t="s">
        <v>803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</row>
    <row r="9" spans="1:30" ht="15" customHeight="1" x14ac:dyDescent="0.2">
      <c r="A9" s="37" t="s">
        <v>765</v>
      </c>
      <c r="B9" s="45"/>
      <c r="C9" s="45"/>
      <c r="D9" s="45"/>
      <c r="E9" s="45" t="s">
        <v>812</v>
      </c>
      <c r="F9" s="37" t="s">
        <v>813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</row>
    <row r="10" spans="1:30" ht="15" customHeight="1" x14ac:dyDescent="0.2">
      <c r="A10" s="37" t="s">
        <v>765</v>
      </c>
      <c r="B10" s="37"/>
      <c r="C10" s="37"/>
      <c r="D10" s="37"/>
      <c r="E10" s="37" t="s">
        <v>823</v>
      </c>
      <c r="F10" s="37" t="s">
        <v>813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1:30" ht="15" customHeight="1" x14ac:dyDescent="0.2">
      <c r="A11" s="37" t="s">
        <v>765</v>
      </c>
      <c r="B11" s="37"/>
      <c r="C11" s="37"/>
      <c r="D11" s="37"/>
      <c r="E11" s="42" t="s">
        <v>832</v>
      </c>
      <c r="F11" s="37" t="s">
        <v>774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 spans="1:30" ht="15" customHeight="1" x14ac:dyDescent="0.2">
      <c r="A12" s="37" t="s">
        <v>765</v>
      </c>
      <c r="B12" s="37"/>
      <c r="C12" s="37"/>
      <c r="D12" s="37"/>
      <c r="E12" s="44" t="s">
        <v>840</v>
      </c>
      <c r="F12" s="37" t="s">
        <v>774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1:30" ht="15" customHeight="1" x14ac:dyDescent="0.2">
      <c r="A13" s="37" t="s">
        <v>765</v>
      </c>
      <c r="B13" s="45"/>
      <c r="C13" s="45"/>
      <c r="D13" s="45"/>
      <c r="E13" s="45" t="s">
        <v>847</v>
      </c>
      <c r="F13" s="37" t="s">
        <v>788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 spans="1:30" ht="15" customHeight="1" x14ac:dyDescent="0.2">
      <c r="A14" s="37" t="s">
        <v>765</v>
      </c>
      <c r="B14" s="37"/>
      <c r="C14" s="37"/>
      <c r="D14" s="37"/>
      <c r="E14" s="37" t="s">
        <v>857</v>
      </c>
      <c r="F14" s="37" t="s">
        <v>65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 spans="1:30" ht="15" customHeight="1" x14ac:dyDescent="0.2">
      <c r="A15" s="37" t="s">
        <v>765</v>
      </c>
      <c r="B15" s="37"/>
      <c r="C15" s="37"/>
      <c r="D15" s="37"/>
      <c r="E15" s="37" t="s">
        <v>866</v>
      </c>
      <c r="F15" s="37" t="s">
        <v>803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 spans="1:30" ht="15" customHeight="1" x14ac:dyDescent="0.2">
      <c r="A16" s="37" t="s">
        <v>766</v>
      </c>
      <c r="B16" s="37"/>
      <c r="C16" s="37"/>
      <c r="D16" s="37"/>
      <c r="E16" s="37" t="s">
        <v>872</v>
      </c>
      <c r="F16" s="37" t="s">
        <v>37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1:30" ht="15" customHeight="1" x14ac:dyDescent="0.2">
      <c r="A17" s="37" t="s">
        <v>766</v>
      </c>
      <c r="B17" s="37"/>
      <c r="C17" s="37"/>
      <c r="D17" s="37"/>
      <c r="E17" s="37" t="s">
        <v>879</v>
      </c>
      <c r="F17" s="37" t="s">
        <v>37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</row>
    <row r="18" spans="1:30" ht="15" customHeight="1" x14ac:dyDescent="0.2">
      <c r="A18" s="37" t="s">
        <v>766</v>
      </c>
      <c r="B18" s="37"/>
      <c r="C18" s="37"/>
      <c r="D18" s="37"/>
      <c r="E18" s="37" t="s">
        <v>884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1:30" ht="15" customHeight="1" x14ac:dyDescent="0.2">
      <c r="A19" s="37" t="s">
        <v>766</v>
      </c>
      <c r="B19" s="37"/>
      <c r="C19" s="37"/>
      <c r="D19" s="37"/>
      <c r="E19" s="37" t="s">
        <v>889</v>
      </c>
      <c r="F19" s="37" t="s">
        <v>890</v>
      </c>
      <c r="G19" s="37" t="s">
        <v>31</v>
      </c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</row>
    <row r="20" spans="1:30" ht="15" customHeight="1" x14ac:dyDescent="0.2">
      <c r="A20" s="37" t="s">
        <v>766</v>
      </c>
      <c r="B20" s="37"/>
      <c r="C20" s="37"/>
      <c r="D20" s="37"/>
      <c r="E20" s="37" t="s">
        <v>22</v>
      </c>
      <c r="F20" s="37" t="s">
        <v>41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1:30" ht="15" customHeight="1" x14ac:dyDescent="0.2">
      <c r="A21" s="37" t="s">
        <v>766</v>
      </c>
      <c r="B21" s="37"/>
      <c r="C21" s="37"/>
      <c r="D21" s="37"/>
      <c r="E21" s="37" t="s">
        <v>913</v>
      </c>
      <c r="F21" s="37" t="s">
        <v>43</v>
      </c>
      <c r="G21" s="37"/>
      <c r="H21" s="37"/>
      <c r="I21" s="46"/>
      <c r="J21" s="46"/>
      <c r="K21" s="46"/>
      <c r="L21" s="46"/>
      <c r="M21" s="46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</row>
    <row r="22" spans="1:30" ht="15" customHeight="1" x14ac:dyDescent="0.2">
      <c r="A22" s="37" t="s">
        <v>766</v>
      </c>
      <c r="B22" s="37"/>
      <c r="C22" s="37"/>
      <c r="D22" s="37"/>
      <c r="E22" s="37" t="s">
        <v>24</v>
      </c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</row>
    <row r="23" spans="1:30" ht="15" customHeight="1" x14ac:dyDescent="0.2">
      <c r="A23" s="37" t="s">
        <v>942</v>
      </c>
      <c r="B23" s="37" t="s">
        <v>944</v>
      </c>
      <c r="C23" s="37"/>
      <c r="D23" s="37"/>
      <c r="E23" s="37" t="s">
        <v>770</v>
      </c>
      <c r="F23" s="37" t="s">
        <v>947</v>
      </c>
      <c r="G23" s="37" t="s">
        <v>31</v>
      </c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</row>
    <row r="24" spans="1:30" ht="15" customHeight="1" x14ac:dyDescent="0.2">
      <c r="A24" s="37" t="s">
        <v>942</v>
      </c>
      <c r="B24" s="37"/>
      <c r="C24" s="37"/>
      <c r="D24" s="37"/>
      <c r="E24" s="37" t="s">
        <v>958</v>
      </c>
      <c r="F24" s="37" t="s">
        <v>34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</row>
    <row r="25" spans="1:30" ht="14.25" x14ac:dyDescent="0.2">
      <c r="A25" s="37" t="s">
        <v>942</v>
      </c>
      <c r="B25" s="37" t="s">
        <v>944</v>
      </c>
      <c r="C25" s="37"/>
      <c r="D25" s="37"/>
      <c r="E25" s="47" t="s">
        <v>51</v>
      </c>
      <c r="F25" s="37" t="s">
        <v>34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</row>
    <row r="26" spans="1:30" ht="14.25" x14ac:dyDescent="0.2">
      <c r="A26" s="37" t="s">
        <v>942</v>
      </c>
      <c r="B26" s="37" t="s">
        <v>944</v>
      </c>
      <c r="C26" s="37" t="s">
        <v>985</v>
      </c>
      <c r="D26" s="37" t="s">
        <v>987</v>
      </c>
      <c r="E26" s="48" t="s">
        <v>53</v>
      </c>
      <c r="F26" s="37" t="s">
        <v>774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</row>
    <row r="27" spans="1:30" ht="14.25" x14ac:dyDescent="0.2">
      <c r="A27" s="37" t="s">
        <v>942</v>
      </c>
      <c r="B27" s="37"/>
      <c r="C27" s="37"/>
      <c r="D27" s="37"/>
      <c r="E27" s="37" t="s">
        <v>995</v>
      </c>
      <c r="F27" s="46" t="s">
        <v>65</v>
      </c>
      <c r="G27" s="46"/>
      <c r="H27" s="46"/>
      <c r="I27" s="46"/>
      <c r="J27" s="46"/>
      <c r="K27" s="46"/>
      <c r="L27" s="46"/>
      <c r="M27" s="46"/>
      <c r="N27" s="46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</row>
    <row r="28" spans="1:30" ht="14.25" x14ac:dyDescent="0.2">
      <c r="A28" s="37" t="s">
        <v>1000</v>
      </c>
      <c r="B28" s="37" t="s">
        <v>985</v>
      </c>
      <c r="C28" s="37"/>
      <c r="D28" s="37"/>
      <c r="E28" s="37" t="s">
        <v>76</v>
      </c>
      <c r="F28" s="37" t="s">
        <v>295</v>
      </c>
      <c r="G28" s="37" t="s">
        <v>31</v>
      </c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</row>
    <row r="29" spans="1:30" ht="14.25" x14ac:dyDescent="0.2">
      <c r="A29" s="37" t="s">
        <v>1000</v>
      </c>
      <c r="B29" s="37"/>
      <c r="C29" s="37"/>
      <c r="D29" s="37"/>
      <c r="E29" s="37" t="s">
        <v>77</v>
      </c>
      <c r="F29" s="37" t="s">
        <v>774</v>
      </c>
      <c r="G29" s="37"/>
      <c r="H29" s="37"/>
      <c r="I29" s="51"/>
      <c r="J29" s="51"/>
      <c r="K29" s="51"/>
      <c r="L29" s="51"/>
      <c r="M29" s="51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</row>
    <row r="30" spans="1:30" ht="14.25" x14ac:dyDescent="0.2">
      <c r="A30" s="37" t="s">
        <v>1000</v>
      </c>
      <c r="B30" s="37"/>
      <c r="C30" s="37"/>
      <c r="D30" s="37"/>
      <c r="E30" s="37" t="s">
        <v>416</v>
      </c>
      <c r="F30" s="37" t="s">
        <v>774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 spans="1:30" ht="14.25" x14ac:dyDescent="0.2">
      <c r="A31" s="37" t="s">
        <v>1000</v>
      </c>
      <c r="B31" s="37"/>
      <c r="C31" s="37"/>
      <c r="D31" s="37"/>
      <c r="E31" s="37" t="s">
        <v>1017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</row>
    <row r="32" spans="1:30" ht="14.25" x14ac:dyDescent="0.2">
      <c r="A32" s="37" t="s">
        <v>1000</v>
      </c>
      <c r="B32" s="37"/>
      <c r="C32" s="37"/>
      <c r="D32" s="37"/>
      <c r="E32" s="37" t="s">
        <v>1025</v>
      </c>
      <c r="F32" s="37" t="s">
        <v>72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</row>
    <row r="33" spans="1:30" ht="14.25" x14ac:dyDescent="0.2">
      <c r="A33" s="37" t="s">
        <v>1029</v>
      </c>
      <c r="B33" s="37"/>
      <c r="C33" s="37"/>
      <c r="D33" s="37"/>
      <c r="E33" s="52" t="s">
        <v>1030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</row>
    <row r="34" spans="1:30" ht="14.25" x14ac:dyDescent="0.2">
      <c r="A34" s="37" t="s">
        <v>1029</v>
      </c>
      <c r="B34" s="37"/>
      <c r="C34" s="37"/>
      <c r="D34" s="37"/>
      <c r="E34" s="37" t="s">
        <v>1038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</row>
    <row r="35" spans="1:30" ht="14.25" x14ac:dyDescent="0.2">
      <c r="A35" s="37" t="s">
        <v>1029</v>
      </c>
      <c r="B35" s="37"/>
      <c r="C35" s="37"/>
      <c r="D35" s="37"/>
      <c r="E35" s="37" t="s">
        <v>1041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</row>
    <row r="36" spans="1:30" ht="14.25" x14ac:dyDescent="0.2">
      <c r="A36" s="37" t="s">
        <v>944</v>
      </c>
      <c r="B36" s="37" t="s">
        <v>987</v>
      </c>
      <c r="C36" s="37"/>
      <c r="D36" s="37"/>
      <c r="E36" s="52" t="s">
        <v>45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</row>
    <row r="37" spans="1:30" ht="14.25" x14ac:dyDescent="0.2">
      <c r="A37" s="37" t="s">
        <v>944</v>
      </c>
      <c r="B37" s="37" t="s">
        <v>1048</v>
      </c>
      <c r="C37" s="37"/>
      <c r="D37" s="37"/>
      <c r="E37" s="37" t="s">
        <v>769</v>
      </c>
      <c r="F37" s="37" t="s">
        <v>1052</v>
      </c>
      <c r="G37" s="45" t="s">
        <v>31</v>
      </c>
      <c r="H37" s="45"/>
      <c r="I37" s="46"/>
      <c r="J37" s="45"/>
      <c r="K37" s="45"/>
      <c r="L37" s="45"/>
      <c r="M37" s="45"/>
      <c r="N37" s="45"/>
      <c r="O37" s="45"/>
      <c r="P37" s="45"/>
      <c r="Q37" s="45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</row>
    <row r="38" spans="1:30" ht="14.25" x14ac:dyDescent="0.2">
      <c r="A38" s="37" t="s">
        <v>944</v>
      </c>
      <c r="B38" s="37"/>
      <c r="C38" s="62"/>
      <c r="D38" s="62"/>
      <c r="E38" s="63" t="s">
        <v>958</v>
      </c>
      <c r="F38" s="37" t="s">
        <v>34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</row>
    <row r="39" spans="1:30" ht="14.25" x14ac:dyDescent="0.2">
      <c r="A39" s="37" t="s">
        <v>944</v>
      </c>
      <c r="B39" s="37"/>
      <c r="C39" s="37"/>
      <c r="D39" s="65"/>
      <c r="E39" s="66" t="s">
        <v>1061</v>
      </c>
      <c r="F39" s="37" t="s">
        <v>34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1:30" ht="14.25" x14ac:dyDescent="0.2">
      <c r="A40" s="37" t="s">
        <v>944</v>
      </c>
      <c r="B40" s="37"/>
      <c r="C40" s="37"/>
      <c r="D40" s="65"/>
      <c r="E40" s="37" t="s">
        <v>563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1:30" ht="14.25" x14ac:dyDescent="0.2">
      <c r="A41" s="37" t="s">
        <v>944</v>
      </c>
      <c r="B41" s="37"/>
      <c r="C41" s="62"/>
      <c r="D41" s="68"/>
      <c r="E41" s="37" t="s">
        <v>1077</v>
      </c>
      <c r="F41" s="37" t="s">
        <v>562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</row>
    <row r="42" spans="1:30" ht="14.25" x14ac:dyDescent="0.2">
      <c r="A42" s="37" t="s">
        <v>944</v>
      </c>
      <c r="B42" s="37"/>
      <c r="C42" s="37"/>
      <c r="D42" s="65"/>
      <c r="E42" s="37" t="s">
        <v>1080</v>
      </c>
      <c r="F42" s="37" t="s">
        <v>813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</row>
    <row r="43" spans="1:30" ht="14.25" x14ac:dyDescent="0.2">
      <c r="A43" s="37" t="s">
        <v>985</v>
      </c>
      <c r="B43" s="37"/>
      <c r="C43" s="37"/>
      <c r="D43" s="65"/>
      <c r="E43" s="37" t="s">
        <v>516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</row>
    <row r="44" spans="1:30" ht="14.25" x14ac:dyDescent="0.2">
      <c r="A44" s="37" t="s">
        <v>985</v>
      </c>
      <c r="B44" s="37"/>
      <c r="C44" s="37"/>
      <c r="D44" s="65"/>
      <c r="E44" s="37" t="s">
        <v>507</v>
      </c>
      <c r="F44" s="37" t="s">
        <v>813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  <row r="45" spans="1:30" ht="14.25" x14ac:dyDescent="0.2">
      <c r="A45" s="37" t="s">
        <v>985</v>
      </c>
      <c r="B45" s="37"/>
      <c r="C45" s="37"/>
      <c r="D45" s="65"/>
      <c r="E45" s="48" t="s">
        <v>1115</v>
      </c>
      <c r="F45" s="37" t="s">
        <v>774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</row>
    <row r="46" spans="1:30" ht="14.25" x14ac:dyDescent="0.2">
      <c r="A46" s="37" t="s">
        <v>985</v>
      </c>
      <c r="B46" s="37"/>
      <c r="C46" s="37"/>
      <c r="D46" s="65"/>
      <c r="E46" s="37" t="s">
        <v>1129</v>
      </c>
      <c r="F46" s="37" t="s">
        <v>1131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</row>
    <row r="47" spans="1:30" ht="14.25" x14ac:dyDescent="0.2">
      <c r="A47" s="37" t="s">
        <v>985</v>
      </c>
      <c r="B47" s="37"/>
      <c r="C47" s="37"/>
      <c r="D47" s="65"/>
      <c r="E47" s="44" t="s">
        <v>1141</v>
      </c>
      <c r="F47" s="37"/>
      <c r="G47" s="45"/>
      <c r="H47" s="45"/>
      <c r="I47" s="45"/>
      <c r="J47" s="45"/>
      <c r="K47" s="45"/>
      <c r="L47" s="45"/>
      <c r="M47" s="45"/>
      <c r="N47" s="45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</row>
    <row r="48" spans="1:30" ht="14.25" x14ac:dyDescent="0.2">
      <c r="A48" s="37" t="s">
        <v>1048</v>
      </c>
      <c r="B48" s="37"/>
      <c r="C48" s="37"/>
      <c r="D48" s="65"/>
      <c r="E48" s="70" t="s">
        <v>1155</v>
      </c>
      <c r="F48" s="37" t="s">
        <v>34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</row>
    <row r="49" spans="1:30" ht="14.25" x14ac:dyDescent="0.2">
      <c r="A49" s="37" t="s">
        <v>1048</v>
      </c>
      <c r="B49" s="37"/>
      <c r="C49" s="37"/>
      <c r="D49" s="65"/>
      <c r="E49" s="66" t="s">
        <v>1174</v>
      </c>
      <c r="F49" s="37" t="s">
        <v>34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</row>
    <row r="50" spans="1:30" ht="14.25" x14ac:dyDescent="0.2">
      <c r="A50" s="37" t="s">
        <v>1048</v>
      </c>
      <c r="B50" s="37"/>
      <c r="C50" s="37"/>
      <c r="D50" s="65"/>
      <c r="E50" s="37" t="s">
        <v>20</v>
      </c>
      <c r="F50" s="37" t="s">
        <v>37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</row>
    <row r="51" spans="1:30" ht="14.25" x14ac:dyDescent="0.2">
      <c r="A51" s="37" t="s">
        <v>1048</v>
      </c>
      <c r="B51" s="37"/>
      <c r="C51" s="37"/>
      <c r="D51" s="65"/>
      <c r="E51" s="37" t="s">
        <v>21</v>
      </c>
      <c r="F51" s="37" t="s">
        <v>37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</row>
    <row r="52" spans="1:30" ht="14.25" x14ac:dyDescent="0.2">
      <c r="A52" s="37" t="s">
        <v>1048</v>
      </c>
      <c r="B52" s="37"/>
      <c r="C52" s="37"/>
      <c r="D52" s="46"/>
      <c r="E52" s="46" t="s">
        <v>22</v>
      </c>
      <c r="F52" s="37" t="s">
        <v>41</v>
      </c>
      <c r="G52" s="71"/>
      <c r="H52" s="71"/>
      <c r="I52" s="71"/>
      <c r="J52" s="71"/>
      <c r="K52" s="71"/>
      <c r="L52" s="71"/>
      <c r="M52" s="51"/>
      <c r="N52" s="71"/>
      <c r="O52" s="51"/>
      <c r="P52" s="71"/>
      <c r="Q52" s="51"/>
      <c r="R52" s="71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</row>
    <row r="53" spans="1:30" ht="14.25" x14ac:dyDescent="0.2">
      <c r="A53" s="37" t="s">
        <v>1048</v>
      </c>
      <c r="B53" s="37"/>
      <c r="C53" s="37"/>
      <c r="D53" s="37"/>
      <c r="E53" s="37" t="s">
        <v>1210</v>
      </c>
      <c r="F53" s="37" t="s">
        <v>43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</row>
    <row r="54" spans="1:30" ht="14.25" x14ac:dyDescent="0.2">
      <c r="A54" s="37" t="s">
        <v>1048</v>
      </c>
      <c r="B54" s="37"/>
      <c r="C54" s="37"/>
      <c r="D54" s="37"/>
      <c r="E54" s="37" t="s">
        <v>24</v>
      </c>
      <c r="F54" s="37" t="s">
        <v>30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</row>
    <row r="55" spans="1:30" ht="14.25" x14ac:dyDescent="0.2">
      <c r="A55" s="37" t="s">
        <v>1048</v>
      </c>
      <c r="B55" s="37"/>
      <c r="C55" s="37"/>
      <c r="D55" s="37"/>
      <c r="E55" s="37" t="s">
        <v>884</v>
      </c>
      <c r="F55" s="37" t="s">
        <v>1221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</row>
    <row r="56" spans="1:30" ht="14.25" x14ac:dyDescent="0.2">
      <c r="A56" s="37" t="s">
        <v>1048</v>
      </c>
      <c r="B56" s="37"/>
      <c r="C56" s="37"/>
      <c r="D56" s="37"/>
      <c r="E56" s="37" t="s">
        <v>1224</v>
      </c>
      <c r="F56" s="37" t="s">
        <v>65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</row>
    <row r="57" spans="1:30" ht="14.25" x14ac:dyDescent="0.2">
      <c r="A57" s="37" t="s">
        <v>1048</v>
      </c>
      <c r="B57" s="37"/>
      <c r="C57" s="37"/>
      <c r="D57" s="37"/>
      <c r="E57" s="75" t="s">
        <v>1227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</row>
    <row r="58" spans="1:30" ht="14.25" x14ac:dyDescent="0.2">
      <c r="A58" s="37" t="s">
        <v>1048</v>
      </c>
      <c r="B58" s="37"/>
      <c r="C58" s="37"/>
      <c r="D58" s="37"/>
      <c r="E58" s="37" t="s">
        <v>1234</v>
      </c>
      <c r="F58" s="37" t="s">
        <v>65</v>
      </c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</row>
    <row r="59" spans="1:30" ht="14.25" x14ac:dyDescent="0.2">
      <c r="A59" s="37" t="s">
        <v>1048</v>
      </c>
      <c r="B59" s="37"/>
      <c r="C59" s="37"/>
      <c r="D59" s="37"/>
      <c r="E59" s="37" t="s">
        <v>1080</v>
      </c>
      <c r="F59" s="37" t="s">
        <v>813</v>
      </c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</row>
    <row r="60" spans="1:30" ht="14.25" x14ac:dyDescent="0.2">
      <c r="A60" s="37" t="s">
        <v>987</v>
      </c>
      <c r="B60" s="37"/>
      <c r="C60" s="37"/>
      <c r="D60" s="37"/>
      <c r="E60" s="37" t="s">
        <v>39</v>
      </c>
      <c r="F60" s="37" t="s">
        <v>1238</v>
      </c>
      <c r="G60" s="37" t="s">
        <v>31</v>
      </c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</row>
    <row r="61" spans="1:30" ht="14.25" x14ac:dyDescent="0.2">
      <c r="A61" s="37" t="s">
        <v>987</v>
      </c>
      <c r="B61" s="37"/>
      <c r="C61" s="37"/>
      <c r="D61" s="37"/>
      <c r="E61" s="37" t="s">
        <v>14</v>
      </c>
      <c r="F61" s="45" t="s">
        <v>65</v>
      </c>
      <c r="G61" s="46"/>
      <c r="H61" s="46"/>
      <c r="I61" s="46"/>
      <c r="J61" s="46"/>
      <c r="K61" s="45"/>
      <c r="L61" s="45"/>
      <c r="M61" s="45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</row>
    <row r="62" spans="1:30" ht="14.25" x14ac:dyDescent="0.2">
      <c r="A62" s="37" t="s">
        <v>987</v>
      </c>
      <c r="B62" s="37"/>
      <c r="C62" s="37"/>
      <c r="D62" s="37"/>
      <c r="E62" s="37" t="s">
        <v>15</v>
      </c>
      <c r="F62" s="37" t="s">
        <v>65</v>
      </c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</row>
    <row r="63" spans="1:30" ht="14.25" x14ac:dyDescent="0.2">
      <c r="A63" s="37" t="s">
        <v>987</v>
      </c>
      <c r="B63" s="37"/>
      <c r="C63" s="37"/>
      <c r="D63" s="37"/>
      <c r="E63" s="37" t="s">
        <v>49</v>
      </c>
      <c r="F63" s="37" t="s">
        <v>1246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</row>
    <row r="64" spans="1:30" ht="14.25" x14ac:dyDescent="0.2">
      <c r="A64" s="37" t="s">
        <v>987</v>
      </c>
      <c r="B64" s="37"/>
      <c r="C64" s="37"/>
      <c r="D64" s="37"/>
      <c r="E64" s="47" t="s">
        <v>51</v>
      </c>
      <c r="F64" s="37" t="s">
        <v>34</v>
      </c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</row>
    <row r="65" spans="1:30" ht="14.25" x14ac:dyDescent="0.2">
      <c r="A65" s="37" t="s">
        <v>1250</v>
      </c>
      <c r="B65" s="37"/>
      <c r="C65" s="37"/>
      <c r="D65" s="37"/>
      <c r="E65" s="44" t="s">
        <v>1253</v>
      </c>
      <c r="F65" s="37" t="s">
        <v>774</v>
      </c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</row>
    <row r="66" spans="1:30" ht="14.25" x14ac:dyDescent="0.2">
      <c r="A66" s="37" t="s">
        <v>1250</v>
      </c>
      <c r="B66" s="37"/>
      <c r="C66" s="37"/>
      <c r="D66" s="37"/>
      <c r="E66" s="37" t="s">
        <v>986</v>
      </c>
      <c r="F66" s="37"/>
      <c r="G66" s="37" t="s">
        <v>31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</row>
    <row r="67" spans="1:30" ht="14.25" x14ac:dyDescent="0.2">
      <c r="A67" s="37" t="s">
        <v>1250</v>
      </c>
      <c r="B67" s="37"/>
      <c r="C67" s="37"/>
      <c r="D67" s="37"/>
      <c r="E67" s="71" t="s">
        <v>888</v>
      </c>
      <c r="F67" s="37" t="s">
        <v>34</v>
      </c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</row>
    <row r="68" spans="1:30" ht="14.25" x14ac:dyDescent="0.2">
      <c r="A68" s="37" t="s">
        <v>1250</v>
      </c>
      <c r="B68" s="37"/>
      <c r="C68" s="37"/>
      <c r="D68" s="37"/>
      <c r="E68" s="71" t="s">
        <v>887</v>
      </c>
      <c r="F68" s="37" t="s">
        <v>34</v>
      </c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</row>
    <row r="69" spans="1:30" ht="14.25" x14ac:dyDescent="0.2">
      <c r="A69" s="37" t="s">
        <v>1250</v>
      </c>
      <c r="B69" s="37"/>
      <c r="C69" s="37"/>
      <c r="D69" s="37"/>
      <c r="E69" s="37" t="s">
        <v>416</v>
      </c>
      <c r="F69" s="37"/>
      <c r="G69" s="37"/>
      <c r="H69" s="37"/>
      <c r="I69" s="37" t="s">
        <v>1268</v>
      </c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</row>
    <row r="70" spans="1:30" ht="14.25" x14ac:dyDescent="0.2">
      <c r="A70" s="37" t="s">
        <v>1250</v>
      </c>
      <c r="B70" s="37"/>
      <c r="C70" s="37"/>
      <c r="D70" s="37"/>
      <c r="E70" s="37" t="s">
        <v>1273</v>
      </c>
      <c r="F70" s="45" t="s">
        <v>813</v>
      </c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</row>
    <row r="71" spans="1:30" ht="14.25" x14ac:dyDescent="0.2">
      <c r="A71" s="37" t="s">
        <v>1250</v>
      </c>
      <c r="B71" s="37"/>
      <c r="C71" s="37"/>
      <c r="D71" s="37"/>
      <c r="E71" s="42" t="s">
        <v>1278</v>
      </c>
      <c r="F71" s="37" t="s">
        <v>34</v>
      </c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</row>
    <row r="72" spans="1:30" ht="14.25" x14ac:dyDescent="0.2">
      <c r="A72" s="37" t="s">
        <v>1284</v>
      </c>
      <c r="B72" s="37"/>
      <c r="C72" s="37"/>
      <c r="D72" s="37"/>
      <c r="E72" s="75" t="s">
        <v>1285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</row>
    <row r="73" spans="1:30" ht="14.25" x14ac:dyDescent="0.2">
      <c r="A73" s="37" t="s">
        <v>1284</v>
      </c>
      <c r="B73" s="37"/>
      <c r="C73" s="37"/>
      <c r="D73" s="37"/>
      <c r="E73" s="37" t="s">
        <v>1292</v>
      </c>
      <c r="F73" s="37" t="s">
        <v>813</v>
      </c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</row>
    <row r="74" spans="1:30" ht="14.25" x14ac:dyDescent="0.2">
      <c r="A74" s="37" t="s">
        <v>1284</v>
      </c>
      <c r="B74" s="37"/>
      <c r="C74" s="37"/>
      <c r="D74" s="37"/>
      <c r="E74" s="37" t="s">
        <v>1295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</row>
    <row r="75" spans="1:30" ht="14.25" x14ac:dyDescent="0.2">
      <c r="A75" s="37" t="s">
        <v>1284</v>
      </c>
      <c r="B75" s="37"/>
      <c r="C75" s="37"/>
      <c r="D75" s="37"/>
      <c r="E75" s="37" t="s">
        <v>239</v>
      </c>
      <c r="F75" s="37" t="s">
        <v>242</v>
      </c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</row>
    <row r="76" spans="1:30" ht="14.25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</row>
    <row r="77" spans="1:30" ht="14.25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</row>
    <row r="78" spans="1:30" ht="14.25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</row>
    <row r="79" spans="1:30" ht="14.25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</row>
    <row r="80" spans="1:30" ht="14.25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</row>
    <row r="81" spans="1:30" ht="14.25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</row>
    <row r="82" spans="1:30" ht="14.25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</row>
    <row r="83" spans="1:30" ht="14.25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</row>
    <row r="84" spans="1:30" ht="14.25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</row>
    <row r="85" spans="1:30" ht="14.25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</row>
    <row r="86" spans="1:30" ht="14.25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</row>
    <row r="87" spans="1:30" ht="14.25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</row>
    <row r="88" spans="1:30" ht="14.25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</row>
    <row r="89" spans="1:30" ht="14.25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</row>
    <row r="90" spans="1:30" ht="14.25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</row>
    <row r="91" spans="1:30" ht="14.25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</row>
    <row r="92" spans="1:30" ht="14.25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</row>
    <row r="93" spans="1:30" ht="14.25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</row>
    <row r="94" spans="1:30" ht="14.25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</row>
    <row r="95" spans="1:30" ht="14.25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</row>
    <row r="96" spans="1:30" ht="14.25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</row>
    <row r="97" spans="1:30" ht="14.25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</row>
    <row r="98" spans="1:30" ht="14.25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</row>
    <row r="99" spans="1:30" ht="14.25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</row>
    <row r="100" spans="1:30" ht="14.25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</row>
    <row r="101" spans="1:30" ht="14.25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</row>
    <row r="102" spans="1:30" ht="14.25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</row>
    <row r="103" spans="1:30" ht="14.25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</row>
    <row r="104" spans="1:30" ht="14.25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</row>
    <row r="105" spans="1:30" ht="14.25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</row>
    <row r="106" spans="1:30" ht="14.25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</row>
    <row r="107" spans="1:30" ht="14.25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</row>
    <row r="108" spans="1:30" ht="14.25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</row>
    <row r="109" spans="1:30" ht="14.25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</row>
    <row r="110" spans="1:30" ht="14.25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</row>
    <row r="111" spans="1:30" ht="14.25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</row>
    <row r="112" spans="1:30" ht="14.25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</row>
    <row r="113" spans="1:30" ht="14.25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</row>
    <row r="114" spans="1:30" ht="14.25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</row>
    <row r="115" spans="1:30" ht="14.25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</row>
    <row r="116" spans="1:30" ht="14.25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</row>
    <row r="117" spans="1:30" ht="14.25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</row>
    <row r="118" spans="1:30" ht="14.25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</row>
    <row r="119" spans="1:30" ht="14.25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</row>
    <row r="120" spans="1:30" ht="14.25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</row>
    <row r="121" spans="1:30" ht="14.25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</row>
    <row r="122" spans="1:30" ht="14.25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</row>
    <row r="123" spans="1:30" ht="14.25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</row>
    <row r="124" spans="1:30" ht="14.25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</row>
    <row r="125" spans="1:30" ht="14.25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</row>
    <row r="126" spans="1:30" ht="14.25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</row>
    <row r="127" spans="1:30" ht="14.25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</row>
    <row r="128" spans="1:30" ht="14.25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</row>
    <row r="129" spans="1:30" ht="14.25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</row>
    <row r="130" spans="1:30" ht="14.25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</row>
    <row r="131" spans="1:30" ht="14.25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</row>
    <row r="132" spans="1:30" ht="14.25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</row>
    <row r="133" spans="1:30" ht="14.25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</row>
    <row r="134" spans="1:30" ht="14.25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</row>
    <row r="135" spans="1:30" ht="14.25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</row>
    <row r="136" spans="1:30" ht="14.25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</row>
    <row r="137" spans="1:30" ht="14.25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</row>
    <row r="138" spans="1:30" ht="14.25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</row>
    <row r="139" spans="1:30" ht="14.25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</row>
    <row r="140" spans="1:30" ht="14.25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</row>
    <row r="141" spans="1:30" ht="14.25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</row>
    <row r="142" spans="1:30" ht="14.25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</row>
    <row r="143" spans="1:30" ht="14.25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</row>
    <row r="144" spans="1:30" ht="14.25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</row>
    <row r="145" spans="1:30" ht="14.25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</row>
    <row r="146" spans="1:30" ht="14.25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</row>
    <row r="147" spans="1:30" ht="14.25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</row>
    <row r="148" spans="1:30" ht="14.25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</row>
    <row r="149" spans="1:30" ht="14.25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</row>
    <row r="150" spans="1:30" ht="14.25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</row>
    <row r="151" spans="1:30" ht="14.25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</row>
    <row r="152" spans="1:30" ht="14.25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</row>
    <row r="153" spans="1:30" ht="14.25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</row>
    <row r="154" spans="1:30" ht="14.25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</row>
    <row r="155" spans="1:30" ht="14.25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</row>
    <row r="156" spans="1:30" ht="14.25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</row>
    <row r="157" spans="1:30" ht="14.25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</row>
    <row r="158" spans="1:30" ht="14.25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</row>
    <row r="159" spans="1:30" ht="14.25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</row>
    <row r="160" spans="1:30" ht="14.25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</row>
    <row r="161" spans="1:30" ht="14.25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</row>
    <row r="162" spans="1:30" ht="14.25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</row>
    <row r="163" spans="1:30" ht="14.25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</row>
    <row r="164" spans="1:30" ht="14.25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</row>
    <row r="165" spans="1:30" ht="14.25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</row>
    <row r="166" spans="1:30" ht="14.25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</row>
    <row r="167" spans="1:30" ht="14.25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</row>
    <row r="168" spans="1:30" ht="14.25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</row>
    <row r="169" spans="1:30" ht="14.25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</row>
    <row r="170" spans="1:30" ht="14.25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</row>
    <row r="171" spans="1:30" ht="14.25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</row>
    <row r="172" spans="1:30" ht="14.25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</row>
    <row r="173" spans="1:30" ht="14.25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</row>
    <row r="174" spans="1:30" ht="14.25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</row>
    <row r="175" spans="1:30" ht="14.25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</row>
    <row r="176" spans="1:30" ht="14.25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</row>
    <row r="177" spans="1:30" ht="14.25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</row>
    <row r="178" spans="1:30" ht="14.25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</row>
    <row r="179" spans="1:30" ht="14.25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</row>
    <row r="180" spans="1:30" ht="14.25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</row>
    <row r="181" spans="1:30" ht="14.25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</row>
    <row r="182" spans="1:30" ht="14.25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</row>
    <row r="183" spans="1:30" ht="14.25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</row>
    <row r="184" spans="1:30" ht="14.25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</row>
    <row r="185" spans="1:30" ht="14.25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</row>
    <row r="186" spans="1:30" ht="14.25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</row>
    <row r="187" spans="1:30" ht="14.25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</row>
    <row r="188" spans="1:30" ht="14.25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</row>
    <row r="189" spans="1:30" ht="14.25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</row>
    <row r="190" spans="1:30" ht="14.25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</row>
    <row r="191" spans="1:30" ht="14.25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</row>
    <row r="192" spans="1:30" ht="14.25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</row>
    <row r="193" spans="1:30" ht="14.25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</row>
    <row r="194" spans="1:30" ht="14.25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</row>
    <row r="195" spans="1:30" ht="14.25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</row>
    <row r="196" spans="1:30" ht="14.25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</row>
    <row r="197" spans="1:30" ht="14.25" x14ac:dyDescent="0.2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</row>
    <row r="198" spans="1:30" ht="14.25" x14ac:dyDescent="0.2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</row>
    <row r="199" spans="1:30" ht="14.25" x14ac:dyDescent="0.2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</row>
    <row r="200" spans="1:30" ht="14.25" x14ac:dyDescent="0.2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</row>
    <row r="201" spans="1:30" ht="14.25" x14ac:dyDescent="0.2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</row>
    <row r="202" spans="1:30" ht="14.25" x14ac:dyDescent="0.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</row>
    <row r="203" spans="1:30" ht="14.25" x14ac:dyDescent="0.2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</row>
    <row r="204" spans="1:30" ht="14.25" x14ac:dyDescent="0.2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</row>
    <row r="205" spans="1:30" ht="14.25" x14ac:dyDescent="0.2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</row>
    <row r="206" spans="1:30" ht="14.25" x14ac:dyDescent="0.2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</row>
    <row r="207" spans="1:30" ht="14.25" x14ac:dyDescent="0.2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</row>
    <row r="208" spans="1:30" ht="14.25" x14ac:dyDescent="0.2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</row>
    <row r="209" spans="1:30" ht="14.25" x14ac:dyDescent="0.2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</row>
    <row r="210" spans="1:30" ht="14.25" x14ac:dyDescent="0.2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</row>
    <row r="211" spans="1:30" ht="14.25" x14ac:dyDescent="0.2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</row>
    <row r="212" spans="1:30" ht="14.25" x14ac:dyDescent="0.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</row>
    <row r="213" spans="1:30" ht="14.25" x14ac:dyDescent="0.2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</row>
    <row r="214" spans="1:30" ht="14.25" x14ac:dyDescent="0.2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</row>
    <row r="215" spans="1:30" ht="14.25" x14ac:dyDescent="0.2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</row>
    <row r="216" spans="1:30" ht="14.25" x14ac:dyDescent="0.2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</row>
    <row r="217" spans="1:30" ht="14.25" x14ac:dyDescent="0.2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</row>
    <row r="218" spans="1:30" ht="14.25" x14ac:dyDescent="0.2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</row>
    <row r="219" spans="1:30" ht="14.25" x14ac:dyDescent="0.2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</row>
    <row r="220" spans="1:30" ht="14.25" x14ac:dyDescent="0.2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</row>
    <row r="221" spans="1:30" ht="14.25" x14ac:dyDescent="0.2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</row>
    <row r="222" spans="1:30" ht="14.25" x14ac:dyDescent="0.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</row>
    <row r="223" spans="1:30" ht="14.25" x14ac:dyDescent="0.2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</row>
    <row r="224" spans="1:30" ht="14.25" x14ac:dyDescent="0.2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</row>
    <row r="225" spans="1:30" ht="14.25" x14ac:dyDescent="0.2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</row>
    <row r="226" spans="1:30" ht="14.25" x14ac:dyDescent="0.2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</row>
    <row r="227" spans="1:30" ht="14.25" x14ac:dyDescent="0.2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</row>
    <row r="228" spans="1:30" ht="14.25" x14ac:dyDescent="0.2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</row>
    <row r="229" spans="1:30" ht="14.25" x14ac:dyDescent="0.2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</row>
    <row r="230" spans="1:30" ht="14.25" x14ac:dyDescent="0.2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</row>
    <row r="231" spans="1:30" ht="14.25" x14ac:dyDescent="0.2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</row>
    <row r="232" spans="1:30" ht="14.25" x14ac:dyDescent="0.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</row>
    <row r="233" spans="1:30" ht="14.25" x14ac:dyDescent="0.2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</row>
    <row r="234" spans="1:30" ht="14.25" x14ac:dyDescent="0.2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</row>
    <row r="235" spans="1:30" ht="14.25" x14ac:dyDescent="0.2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</row>
    <row r="236" spans="1:30" ht="14.25" x14ac:dyDescent="0.2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</row>
    <row r="237" spans="1:30" ht="14.25" x14ac:dyDescent="0.2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</row>
    <row r="238" spans="1:30" ht="14.25" x14ac:dyDescent="0.2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</row>
    <row r="239" spans="1:30" ht="14.25" x14ac:dyDescent="0.2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</row>
    <row r="240" spans="1:30" ht="14.25" x14ac:dyDescent="0.2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</row>
    <row r="241" spans="1:30" ht="14.25" x14ac:dyDescent="0.2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</row>
    <row r="242" spans="1:30" ht="14.25" x14ac:dyDescent="0.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</row>
    <row r="243" spans="1:30" ht="14.25" x14ac:dyDescent="0.2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</row>
    <row r="244" spans="1:30" ht="14.25" x14ac:dyDescent="0.2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</row>
    <row r="245" spans="1:30" ht="14.25" x14ac:dyDescent="0.2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</row>
    <row r="246" spans="1:30" ht="14.25" x14ac:dyDescent="0.2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</row>
    <row r="247" spans="1:30" ht="14.25" x14ac:dyDescent="0.2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</row>
    <row r="248" spans="1:30" ht="14.25" x14ac:dyDescent="0.2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</row>
    <row r="249" spans="1:30" ht="14.25" x14ac:dyDescent="0.2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</row>
    <row r="250" spans="1:30" ht="14.25" x14ac:dyDescent="0.2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</row>
    <row r="251" spans="1:30" ht="14.25" x14ac:dyDescent="0.2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</row>
    <row r="252" spans="1:30" ht="14.25" x14ac:dyDescent="0.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</row>
    <row r="253" spans="1:30" ht="14.25" x14ac:dyDescent="0.2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</row>
    <row r="254" spans="1:30" ht="14.25" x14ac:dyDescent="0.2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</row>
    <row r="255" spans="1:30" ht="14.25" x14ac:dyDescent="0.2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</row>
    <row r="256" spans="1:30" ht="14.25" x14ac:dyDescent="0.2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</row>
    <row r="257" spans="1:30" ht="14.25" x14ac:dyDescent="0.2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</row>
    <row r="258" spans="1:30" ht="14.25" x14ac:dyDescent="0.2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</row>
    <row r="259" spans="1:30" ht="14.25" x14ac:dyDescent="0.2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</row>
    <row r="260" spans="1:30" ht="14.25" x14ac:dyDescent="0.2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</row>
    <row r="261" spans="1:30" ht="14.25" x14ac:dyDescent="0.2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</row>
    <row r="262" spans="1:30" ht="14.25" x14ac:dyDescent="0.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</row>
    <row r="263" spans="1:30" ht="14.25" x14ac:dyDescent="0.2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</row>
    <row r="264" spans="1:30" ht="14.25" x14ac:dyDescent="0.2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</row>
    <row r="265" spans="1:30" ht="14.25" x14ac:dyDescent="0.2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</row>
    <row r="266" spans="1:30" ht="14.25" x14ac:dyDescent="0.2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</row>
    <row r="267" spans="1:30" ht="14.25" x14ac:dyDescent="0.2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</row>
    <row r="268" spans="1:30" ht="14.25" x14ac:dyDescent="0.2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</row>
    <row r="269" spans="1:30" ht="14.25" x14ac:dyDescent="0.2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</row>
    <row r="270" spans="1:30" ht="14.25" x14ac:dyDescent="0.2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</row>
    <row r="271" spans="1:30" ht="14.25" x14ac:dyDescent="0.2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</row>
    <row r="272" spans="1:30" ht="14.25" x14ac:dyDescent="0.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</row>
    <row r="273" spans="1:30" ht="14.25" x14ac:dyDescent="0.2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</row>
    <row r="274" spans="1:30" ht="14.25" x14ac:dyDescent="0.2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</row>
    <row r="275" spans="1:30" ht="14.25" x14ac:dyDescent="0.2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</row>
    <row r="276" spans="1:30" ht="14.25" x14ac:dyDescent="0.2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</row>
    <row r="277" spans="1:30" ht="14.25" x14ac:dyDescent="0.2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</row>
    <row r="278" spans="1:30" ht="14.25" x14ac:dyDescent="0.2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</row>
    <row r="279" spans="1:30" ht="14.25" x14ac:dyDescent="0.2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</row>
    <row r="280" spans="1:30" ht="14.25" x14ac:dyDescent="0.2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</row>
    <row r="281" spans="1:30" ht="14.25" x14ac:dyDescent="0.2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</row>
    <row r="282" spans="1:30" ht="14.25" x14ac:dyDescent="0.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</row>
    <row r="283" spans="1:30" ht="14.25" x14ac:dyDescent="0.2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</row>
    <row r="284" spans="1:30" ht="14.25" x14ac:dyDescent="0.2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</row>
    <row r="285" spans="1:30" ht="14.25" x14ac:dyDescent="0.2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</row>
    <row r="286" spans="1:30" ht="14.25" x14ac:dyDescent="0.2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</row>
    <row r="287" spans="1:30" ht="14.25" x14ac:dyDescent="0.2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</row>
    <row r="288" spans="1:30" ht="14.25" x14ac:dyDescent="0.2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</row>
    <row r="289" spans="1:30" ht="14.25" x14ac:dyDescent="0.2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</row>
    <row r="290" spans="1:30" ht="14.25" x14ac:dyDescent="0.2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</row>
    <row r="291" spans="1:30" ht="14.25" x14ac:dyDescent="0.2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</row>
    <row r="292" spans="1:30" ht="14.25" x14ac:dyDescent="0.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</row>
    <row r="293" spans="1:30" ht="14.25" x14ac:dyDescent="0.2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</row>
    <row r="294" spans="1:30" ht="14.25" x14ac:dyDescent="0.2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</row>
    <row r="295" spans="1:30" ht="14.25" x14ac:dyDescent="0.2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</row>
    <row r="296" spans="1:30" ht="14.25" x14ac:dyDescent="0.2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</row>
    <row r="297" spans="1:30" ht="14.25" x14ac:dyDescent="0.2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</row>
    <row r="298" spans="1:30" ht="14.25" x14ac:dyDescent="0.2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</row>
    <row r="299" spans="1:30" ht="14.25" x14ac:dyDescent="0.2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</row>
    <row r="300" spans="1:30" ht="14.25" x14ac:dyDescent="0.2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</row>
    <row r="301" spans="1:30" ht="14.25" x14ac:dyDescent="0.2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</row>
    <row r="302" spans="1:30" ht="14.25" x14ac:dyDescent="0.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</row>
    <row r="303" spans="1:30" ht="14.25" x14ac:dyDescent="0.2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</row>
    <row r="304" spans="1:30" ht="14.25" x14ac:dyDescent="0.2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</row>
    <row r="305" spans="1:30" ht="14.25" x14ac:dyDescent="0.2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</row>
    <row r="306" spans="1:30" ht="14.25" x14ac:dyDescent="0.2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</row>
    <row r="307" spans="1:30" ht="14.25" x14ac:dyDescent="0.2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</row>
    <row r="308" spans="1:30" ht="14.25" x14ac:dyDescent="0.2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</row>
    <row r="309" spans="1:30" ht="14.25" x14ac:dyDescent="0.2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</row>
    <row r="310" spans="1:30" ht="14.25" x14ac:dyDescent="0.2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</row>
    <row r="311" spans="1:30" ht="14.25" x14ac:dyDescent="0.2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</row>
    <row r="312" spans="1:30" ht="14.25" x14ac:dyDescent="0.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</row>
    <row r="313" spans="1:30" ht="14.25" x14ac:dyDescent="0.2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</row>
    <row r="314" spans="1:30" ht="14.25" x14ac:dyDescent="0.2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</row>
    <row r="315" spans="1:30" ht="14.25" x14ac:dyDescent="0.2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</row>
    <row r="316" spans="1:30" ht="14.25" x14ac:dyDescent="0.2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</row>
    <row r="317" spans="1:30" ht="14.25" x14ac:dyDescent="0.2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</row>
    <row r="318" spans="1:30" ht="14.25" x14ac:dyDescent="0.2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</row>
    <row r="319" spans="1:30" ht="14.25" x14ac:dyDescent="0.2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</row>
    <row r="320" spans="1:30" ht="14.25" x14ac:dyDescent="0.2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</row>
    <row r="321" spans="1:30" ht="14.25" x14ac:dyDescent="0.2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</row>
    <row r="322" spans="1:30" ht="14.25" x14ac:dyDescent="0.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</row>
    <row r="323" spans="1:30" ht="14.25" x14ac:dyDescent="0.2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</row>
    <row r="324" spans="1:30" ht="14.25" x14ac:dyDescent="0.2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</row>
    <row r="325" spans="1:30" ht="14.25" x14ac:dyDescent="0.2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</row>
    <row r="326" spans="1:30" ht="14.25" x14ac:dyDescent="0.2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</row>
    <row r="327" spans="1:30" ht="14.25" x14ac:dyDescent="0.2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</row>
    <row r="328" spans="1:30" ht="14.25" x14ac:dyDescent="0.2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</row>
    <row r="329" spans="1:30" ht="14.25" x14ac:dyDescent="0.2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</row>
    <row r="330" spans="1:30" ht="14.25" x14ac:dyDescent="0.2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</row>
    <row r="331" spans="1:30" ht="14.25" x14ac:dyDescent="0.2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</row>
    <row r="332" spans="1:30" ht="14.25" x14ac:dyDescent="0.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</row>
    <row r="333" spans="1:30" ht="14.25" x14ac:dyDescent="0.2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</row>
    <row r="334" spans="1:30" ht="14.25" x14ac:dyDescent="0.2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</row>
    <row r="335" spans="1:30" ht="14.25" x14ac:dyDescent="0.2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</row>
    <row r="336" spans="1:30" ht="14.25" x14ac:dyDescent="0.2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</row>
    <row r="337" spans="1:30" ht="14.25" x14ac:dyDescent="0.2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</row>
    <row r="338" spans="1:30" ht="14.25" x14ac:dyDescent="0.2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</row>
    <row r="339" spans="1:30" ht="14.25" x14ac:dyDescent="0.2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</row>
    <row r="340" spans="1:30" ht="14.25" x14ac:dyDescent="0.2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</row>
    <row r="341" spans="1:30" ht="14.25" x14ac:dyDescent="0.2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</row>
    <row r="342" spans="1:30" ht="14.25" x14ac:dyDescent="0.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</row>
    <row r="343" spans="1:30" ht="14.25" x14ac:dyDescent="0.2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</row>
    <row r="344" spans="1:30" ht="14.25" x14ac:dyDescent="0.2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</row>
    <row r="345" spans="1:30" ht="14.25" x14ac:dyDescent="0.2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</row>
    <row r="346" spans="1:30" ht="14.25" x14ac:dyDescent="0.2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</row>
    <row r="347" spans="1:30" ht="14.25" x14ac:dyDescent="0.2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</row>
    <row r="348" spans="1:30" ht="14.25" x14ac:dyDescent="0.2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</row>
    <row r="349" spans="1:30" ht="14.25" x14ac:dyDescent="0.2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</row>
    <row r="350" spans="1:30" ht="14.25" x14ac:dyDescent="0.2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</row>
    <row r="351" spans="1:30" ht="14.25" x14ac:dyDescent="0.2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</row>
    <row r="352" spans="1:30" ht="14.25" x14ac:dyDescent="0.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</row>
    <row r="353" spans="1:30" ht="14.25" x14ac:dyDescent="0.2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</row>
    <row r="354" spans="1:30" ht="14.25" x14ac:dyDescent="0.2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</row>
    <row r="355" spans="1:30" ht="14.25" x14ac:dyDescent="0.2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</row>
    <row r="356" spans="1:30" ht="14.25" x14ac:dyDescent="0.2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</row>
    <row r="357" spans="1:30" ht="14.25" x14ac:dyDescent="0.2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</row>
    <row r="358" spans="1:30" ht="14.25" x14ac:dyDescent="0.2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</row>
    <row r="359" spans="1:30" ht="14.25" x14ac:dyDescent="0.2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</row>
    <row r="360" spans="1:30" ht="14.25" x14ac:dyDescent="0.2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</row>
    <row r="361" spans="1:30" ht="14.25" x14ac:dyDescent="0.2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</row>
    <row r="362" spans="1:30" ht="14.25" x14ac:dyDescent="0.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</row>
    <row r="363" spans="1:30" ht="14.25" x14ac:dyDescent="0.2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</row>
    <row r="364" spans="1:30" ht="14.25" x14ac:dyDescent="0.2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</row>
    <row r="365" spans="1:30" ht="14.25" x14ac:dyDescent="0.2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</row>
    <row r="366" spans="1:30" ht="14.25" x14ac:dyDescent="0.2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</row>
    <row r="367" spans="1:30" ht="14.25" x14ac:dyDescent="0.2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</row>
    <row r="368" spans="1:30" ht="14.25" x14ac:dyDescent="0.2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</row>
    <row r="369" spans="1:30" ht="14.25" x14ac:dyDescent="0.2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</row>
    <row r="370" spans="1:30" ht="14.25" x14ac:dyDescent="0.2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</row>
    <row r="371" spans="1:30" ht="14.25" x14ac:dyDescent="0.2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</row>
    <row r="372" spans="1:30" ht="14.25" x14ac:dyDescent="0.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</row>
    <row r="373" spans="1:30" ht="14.25" x14ac:dyDescent="0.2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</row>
    <row r="374" spans="1:30" ht="14.25" x14ac:dyDescent="0.2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</row>
    <row r="375" spans="1:30" ht="14.25" x14ac:dyDescent="0.2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</row>
    <row r="376" spans="1:30" ht="14.25" x14ac:dyDescent="0.2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</row>
    <row r="377" spans="1:30" ht="14.25" x14ac:dyDescent="0.2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</row>
    <row r="378" spans="1:30" ht="14.25" x14ac:dyDescent="0.2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</row>
    <row r="379" spans="1:30" ht="14.25" x14ac:dyDescent="0.2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</row>
    <row r="380" spans="1:30" ht="14.25" x14ac:dyDescent="0.2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</row>
    <row r="381" spans="1:30" ht="14.25" x14ac:dyDescent="0.2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</row>
    <row r="382" spans="1:30" ht="14.25" x14ac:dyDescent="0.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</row>
    <row r="383" spans="1:30" ht="14.25" x14ac:dyDescent="0.2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</row>
    <row r="384" spans="1:30" ht="14.25" x14ac:dyDescent="0.2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</row>
    <row r="385" spans="1:30" ht="14.25" x14ac:dyDescent="0.2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</row>
    <row r="386" spans="1:30" ht="14.25" x14ac:dyDescent="0.2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</row>
    <row r="387" spans="1:30" ht="14.25" x14ac:dyDescent="0.2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</row>
    <row r="388" spans="1:30" ht="14.25" x14ac:dyDescent="0.2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</row>
    <row r="389" spans="1:30" ht="14.25" x14ac:dyDescent="0.2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</row>
    <row r="390" spans="1:30" ht="14.25" x14ac:dyDescent="0.2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</row>
    <row r="391" spans="1:30" ht="14.25" x14ac:dyDescent="0.2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</row>
    <row r="392" spans="1:30" ht="14.25" x14ac:dyDescent="0.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</row>
    <row r="393" spans="1:30" ht="14.25" x14ac:dyDescent="0.2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</row>
    <row r="394" spans="1:30" ht="14.25" x14ac:dyDescent="0.2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</row>
    <row r="395" spans="1:30" ht="14.25" x14ac:dyDescent="0.2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</row>
    <row r="396" spans="1:30" ht="14.25" x14ac:dyDescent="0.2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</row>
    <row r="397" spans="1:30" ht="14.25" x14ac:dyDescent="0.2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</row>
    <row r="398" spans="1:30" ht="14.25" x14ac:dyDescent="0.2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</row>
    <row r="399" spans="1:30" ht="14.25" x14ac:dyDescent="0.2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</row>
    <row r="400" spans="1:30" ht="14.25" x14ac:dyDescent="0.2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</row>
    <row r="401" spans="1:30" ht="14.25" x14ac:dyDescent="0.2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</row>
    <row r="402" spans="1:30" ht="14.25" x14ac:dyDescent="0.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</row>
    <row r="403" spans="1:30" ht="14.25" x14ac:dyDescent="0.2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</row>
    <row r="404" spans="1:30" ht="14.25" x14ac:dyDescent="0.2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</row>
    <row r="405" spans="1:30" ht="14.25" x14ac:dyDescent="0.2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</row>
    <row r="406" spans="1:30" ht="14.25" x14ac:dyDescent="0.2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</row>
    <row r="407" spans="1:30" ht="14.25" x14ac:dyDescent="0.2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</row>
    <row r="408" spans="1:30" ht="14.25" x14ac:dyDescent="0.2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</row>
    <row r="409" spans="1:30" ht="14.25" x14ac:dyDescent="0.2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</row>
    <row r="410" spans="1:30" ht="14.25" x14ac:dyDescent="0.2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</row>
    <row r="411" spans="1:30" ht="14.25" x14ac:dyDescent="0.2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</row>
    <row r="412" spans="1:30" ht="14.25" x14ac:dyDescent="0.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</row>
    <row r="413" spans="1:30" ht="14.25" x14ac:dyDescent="0.2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</row>
    <row r="414" spans="1:30" ht="14.25" x14ac:dyDescent="0.2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</row>
    <row r="415" spans="1:30" ht="14.25" x14ac:dyDescent="0.2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</row>
    <row r="416" spans="1:30" ht="14.25" x14ac:dyDescent="0.2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</row>
    <row r="417" spans="1:30" ht="14.25" x14ac:dyDescent="0.2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</row>
    <row r="418" spans="1:30" ht="14.25" x14ac:dyDescent="0.2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</row>
    <row r="419" spans="1:30" ht="14.25" x14ac:dyDescent="0.2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</row>
    <row r="420" spans="1:30" ht="14.25" x14ac:dyDescent="0.2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</row>
    <row r="421" spans="1:30" ht="14.25" x14ac:dyDescent="0.2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</row>
    <row r="422" spans="1:30" ht="14.25" x14ac:dyDescent="0.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</row>
    <row r="423" spans="1:30" ht="14.25" x14ac:dyDescent="0.2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</row>
    <row r="424" spans="1:30" ht="14.25" x14ac:dyDescent="0.2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</row>
    <row r="425" spans="1:30" ht="14.25" x14ac:dyDescent="0.2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</row>
    <row r="426" spans="1:30" ht="14.25" x14ac:dyDescent="0.2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</row>
    <row r="427" spans="1:30" ht="14.25" x14ac:dyDescent="0.2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</row>
    <row r="428" spans="1:30" ht="14.25" x14ac:dyDescent="0.2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</row>
    <row r="429" spans="1:30" ht="14.25" x14ac:dyDescent="0.2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</row>
    <row r="430" spans="1:30" ht="14.25" x14ac:dyDescent="0.2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</row>
    <row r="431" spans="1:30" ht="14.25" x14ac:dyDescent="0.2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</row>
    <row r="432" spans="1:30" ht="14.25" x14ac:dyDescent="0.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</row>
    <row r="433" spans="1:30" ht="14.25" x14ac:dyDescent="0.2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</row>
    <row r="434" spans="1:30" ht="14.25" x14ac:dyDescent="0.2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</row>
    <row r="435" spans="1:30" ht="14.25" x14ac:dyDescent="0.2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</row>
    <row r="436" spans="1:30" ht="14.25" x14ac:dyDescent="0.2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</row>
    <row r="437" spans="1:30" ht="14.25" x14ac:dyDescent="0.2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</row>
    <row r="438" spans="1:30" ht="14.25" x14ac:dyDescent="0.2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</row>
    <row r="439" spans="1:30" ht="14.25" x14ac:dyDescent="0.2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</row>
    <row r="440" spans="1:30" ht="14.25" x14ac:dyDescent="0.2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</row>
    <row r="441" spans="1:30" ht="14.25" x14ac:dyDescent="0.2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</row>
    <row r="442" spans="1:30" ht="14.25" x14ac:dyDescent="0.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</row>
    <row r="443" spans="1:30" ht="14.25" x14ac:dyDescent="0.2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</row>
    <row r="444" spans="1:30" ht="14.25" x14ac:dyDescent="0.2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</row>
    <row r="445" spans="1:30" ht="14.25" x14ac:dyDescent="0.2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</row>
    <row r="446" spans="1:30" ht="14.25" x14ac:dyDescent="0.2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</row>
    <row r="447" spans="1:30" ht="14.25" x14ac:dyDescent="0.2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</row>
    <row r="448" spans="1:30" ht="14.25" x14ac:dyDescent="0.2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</row>
    <row r="449" spans="1:30" ht="14.25" x14ac:dyDescent="0.2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</row>
    <row r="450" spans="1:30" ht="14.25" x14ac:dyDescent="0.2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</row>
    <row r="451" spans="1:30" ht="14.25" x14ac:dyDescent="0.2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</row>
    <row r="452" spans="1:30" ht="14.25" x14ac:dyDescent="0.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</row>
    <row r="453" spans="1:30" ht="14.25" x14ac:dyDescent="0.2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</row>
    <row r="454" spans="1:30" ht="14.25" x14ac:dyDescent="0.2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</row>
    <row r="455" spans="1:30" ht="14.25" x14ac:dyDescent="0.2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</row>
    <row r="456" spans="1:30" ht="14.25" x14ac:dyDescent="0.2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</row>
    <row r="457" spans="1:30" ht="14.25" x14ac:dyDescent="0.2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</row>
    <row r="458" spans="1:30" ht="14.25" x14ac:dyDescent="0.2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</row>
    <row r="459" spans="1:30" ht="14.25" x14ac:dyDescent="0.2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</row>
    <row r="460" spans="1:30" ht="14.25" x14ac:dyDescent="0.2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</row>
    <row r="461" spans="1:30" ht="14.25" x14ac:dyDescent="0.2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</row>
    <row r="462" spans="1:30" ht="14.25" x14ac:dyDescent="0.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</row>
    <row r="463" spans="1:30" ht="14.25" x14ac:dyDescent="0.2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</row>
    <row r="464" spans="1:30" ht="14.25" x14ac:dyDescent="0.2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</row>
    <row r="465" spans="1:30" ht="14.25" x14ac:dyDescent="0.2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</row>
    <row r="466" spans="1:30" ht="14.25" x14ac:dyDescent="0.2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</row>
    <row r="467" spans="1:30" ht="14.25" x14ac:dyDescent="0.2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</row>
    <row r="468" spans="1:30" ht="14.25" x14ac:dyDescent="0.2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</row>
    <row r="469" spans="1:30" ht="14.25" x14ac:dyDescent="0.2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</row>
    <row r="470" spans="1:30" ht="14.25" x14ac:dyDescent="0.2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</row>
    <row r="471" spans="1:30" ht="14.25" x14ac:dyDescent="0.2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</row>
    <row r="472" spans="1:30" ht="14.25" x14ac:dyDescent="0.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</row>
    <row r="473" spans="1:30" ht="14.25" x14ac:dyDescent="0.2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</row>
    <row r="474" spans="1:30" ht="14.25" x14ac:dyDescent="0.2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</row>
    <row r="475" spans="1:30" ht="14.25" x14ac:dyDescent="0.2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</row>
    <row r="476" spans="1:30" ht="14.25" x14ac:dyDescent="0.2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</row>
    <row r="477" spans="1:30" ht="14.25" x14ac:dyDescent="0.2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</row>
    <row r="478" spans="1:30" ht="14.25" x14ac:dyDescent="0.2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</row>
    <row r="479" spans="1:30" ht="14.25" x14ac:dyDescent="0.2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</row>
    <row r="480" spans="1:30" ht="14.25" x14ac:dyDescent="0.2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</row>
    <row r="481" spans="1:30" ht="14.25" x14ac:dyDescent="0.2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</row>
    <row r="482" spans="1:30" ht="14.25" x14ac:dyDescent="0.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</row>
    <row r="483" spans="1:30" ht="14.25" x14ac:dyDescent="0.2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</row>
    <row r="484" spans="1:30" ht="14.25" x14ac:dyDescent="0.2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</row>
    <row r="485" spans="1:30" ht="14.25" x14ac:dyDescent="0.2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</row>
    <row r="486" spans="1:30" ht="14.25" x14ac:dyDescent="0.2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</row>
    <row r="487" spans="1:30" ht="14.25" x14ac:dyDescent="0.2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</row>
    <row r="488" spans="1:30" ht="14.25" x14ac:dyDescent="0.2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</row>
    <row r="489" spans="1:30" ht="14.25" x14ac:dyDescent="0.2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</row>
    <row r="490" spans="1:30" ht="14.25" x14ac:dyDescent="0.2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</row>
    <row r="491" spans="1:30" ht="14.25" x14ac:dyDescent="0.2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</row>
    <row r="492" spans="1:30" ht="14.25" x14ac:dyDescent="0.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</row>
    <row r="493" spans="1:30" ht="14.25" x14ac:dyDescent="0.2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</row>
    <row r="494" spans="1:30" ht="14.25" x14ac:dyDescent="0.2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</row>
    <row r="495" spans="1:30" ht="14.25" x14ac:dyDescent="0.2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</row>
    <row r="496" spans="1:30" ht="14.25" x14ac:dyDescent="0.2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</row>
    <row r="497" spans="1:30" ht="14.25" x14ac:dyDescent="0.2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</row>
    <row r="498" spans="1:30" ht="14.25" x14ac:dyDescent="0.2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</row>
    <row r="499" spans="1:30" ht="14.25" x14ac:dyDescent="0.2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</row>
    <row r="500" spans="1:30" ht="14.25" x14ac:dyDescent="0.2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</row>
    <row r="501" spans="1:30" ht="14.25" x14ac:dyDescent="0.2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</row>
    <row r="502" spans="1:30" ht="14.25" x14ac:dyDescent="0.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</row>
    <row r="503" spans="1:30" ht="14.25" x14ac:dyDescent="0.2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</row>
    <row r="504" spans="1:30" ht="14.25" x14ac:dyDescent="0.2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</row>
    <row r="505" spans="1:30" ht="14.25" x14ac:dyDescent="0.2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</row>
    <row r="506" spans="1:30" ht="14.25" x14ac:dyDescent="0.2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</row>
    <row r="507" spans="1:30" ht="14.25" x14ac:dyDescent="0.2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</row>
    <row r="508" spans="1:30" ht="14.25" x14ac:dyDescent="0.2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</row>
    <row r="509" spans="1:30" ht="14.25" x14ac:dyDescent="0.2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</row>
    <row r="510" spans="1:30" ht="14.25" x14ac:dyDescent="0.2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</row>
    <row r="511" spans="1:30" ht="14.25" x14ac:dyDescent="0.2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</row>
    <row r="512" spans="1:30" ht="14.25" x14ac:dyDescent="0.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</row>
    <row r="513" spans="1:30" ht="14.25" x14ac:dyDescent="0.2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</row>
    <row r="514" spans="1:30" ht="14.25" x14ac:dyDescent="0.2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</row>
    <row r="515" spans="1:30" ht="14.25" x14ac:dyDescent="0.2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</row>
    <row r="516" spans="1:30" ht="14.25" x14ac:dyDescent="0.2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</row>
    <row r="517" spans="1:30" ht="14.25" x14ac:dyDescent="0.2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</row>
    <row r="518" spans="1:30" ht="14.25" x14ac:dyDescent="0.2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</row>
    <row r="519" spans="1:30" ht="14.25" x14ac:dyDescent="0.2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</row>
    <row r="520" spans="1:30" ht="14.25" x14ac:dyDescent="0.2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</row>
    <row r="521" spans="1:30" ht="14.25" x14ac:dyDescent="0.2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</row>
    <row r="522" spans="1:30" ht="14.25" x14ac:dyDescent="0.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</row>
    <row r="523" spans="1:30" ht="14.25" x14ac:dyDescent="0.2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</row>
    <row r="524" spans="1:30" ht="14.25" x14ac:dyDescent="0.2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</row>
    <row r="525" spans="1:30" ht="14.25" x14ac:dyDescent="0.2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</row>
    <row r="526" spans="1:30" ht="14.25" x14ac:dyDescent="0.2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</row>
    <row r="527" spans="1:30" ht="14.25" x14ac:dyDescent="0.2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</row>
    <row r="528" spans="1:30" ht="14.25" x14ac:dyDescent="0.2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</row>
    <row r="529" spans="1:30" ht="14.25" x14ac:dyDescent="0.2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</row>
    <row r="530" spans="1:30" ht="14.25" x14ac:dyDescent="0.2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</row>
    <row r="531" spans="1:30" ht="14.25" x14ac:dyDescent="0.2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</row>
    <row r="532" spans="1:30" ht="14.25" x14ac:dyDescent="0.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</row>
    <row r="533" spans="1:30" ht="14.25" x14ac:dyDescent="0.2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</row>
    <row r="534" spans="1:30" ht="14.25" x14ac:dyDescent="0.2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</row>
    <row r="535" spans="1:30" ht="14.25" x14ac:dyDescent="0.2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</row>
    <row r="536" spans="1:30" ht="14.25" x14ac:dyDescent="0.2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</row>
    <row r="537" spans="1:30" ht="14.25" x14ac:dyDescent="0.2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</row>
    <row r="538" spans="1:30" ht="14.25" x14ac:dyDescent="0.2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</row>
    <row r="539" spans="1:30" ht="14.25" x14ac:dyDescent="0.2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</row>
    <row r="540" spans="1:30" ht="14.25" x14ac:dyDescent="0.2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</row>
    <row r="541" spans="1:30" ht="14.25" x14ac:dyDescent="0.2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</row>
    <row r="542" spans="1:30" ht="14.25" x14ac:dyDescent="0.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</row>
    <row r="543" spans="1:30" ht="14.25" x14ac:dyDescent="0.2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</row>
    <row r="544" spans="1:30" ht="14.25" x14ac:dyDescent="0.2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</row>
    <row r="545" spans="1:30" ht="14.25" x14ac:dyDescent="0.2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</row>
    <row r="546" spans="1:30" ht="14.25" x14ac:dyDescent="0.2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</row>
    <row r="547" spans="1:30" ht="14.25" x14ac:dyDescent="0.2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</row>
    <row r="548" spans="1:30" ht="14.25" x14ac:dyDescent="0.2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</row>
    <row r="549" spans="1:30" ht="14.25" x14ac:dyDescent="0.2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</row>
    <row r="550" spans="1:30" ht="14.25" x14ac:dyDescent="0.2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</row>
    <row r="551" spans="1:30" ht="14.25" x14ac:dyDescent="0.2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</row>
    <row r="552" spans="1:30" ht="14.25" x14ac:dyDescent="0.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</row>
    <row r="553" spans="1:30" ht="14.25" x14ac:dyDescent="0.2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</row>
    <row r="554" spans="1:30" ht="14.25" x14ac:dyDescent="0.2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</row>
    <row r="555" spans="1:30" ht="14.25" x14ac:dyDescent="0.2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</row>
    <row r="556" spans="1:30" ht="14.25" x14ac:dyDescent="0.2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</row>
    <row r="557" spans="1:30" ht="14.25" x14ac:dyDescent="0.2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</row>
    <row r="558" spans="1:30" ht="14.25" x14ac:dyDescent="0.2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</row>
    <row r="559" spans="1:30" ht="14.25" x14ac:dyDescent="0.2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</row>
    <row r="560" spans="1:30" ht="14.25" x14ac:dyDescent="0.2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</row>
    <row r="561" spans="1:30" ht="14.25" x14ac:dyDescent="0.2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</row>
    <row r="562" spans="1:30" ht="14.25" x14ac:dyDescent="0.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</row>
    <row r="563" spans="1:30" ht="14.25" x14ac:dyDescent="0.2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</row>
    <row r="564" spans="1:30" ht="14.25" x14ac:dyDescent="0.2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</row>
    <row r="565" spans="1:30" ht="14.25" x14ac:dyDescent="0.2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</row>
    <row r="566" spans="1:30" ht="14.25" x14ac:dyDescent="0.2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</row>
    <row r="567" spans="1:30" ht="14.25" x14ac:dyDescent="0.2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</row>
    <row r="568" spans="1:30" ht="14.25" x14ac:dyDescent="0.2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</row>
    <row r="569" spans="1:30" ht="14.25" x14ac:dyDescent="0.2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</row>
    <row r="570" spans="1:30" ht="14.25" x14ac:dyDescent="0.2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</row>
    <row r="571" spans="1:30" ht="14.25" x14ac:dyDescent="0.2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</row>
    <row r="572" spans="1:30" ht="14.25" x14ac:dyDescent="0.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</row>
    <row r="573" spans="1:30" ht="14.25" x14ac:dyDescent="0.2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</row>
    <row r="574" spans="1:30" ht="14.25" x14ac:dyDescent="0.2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</row>
    <row r="575" spans="1:30" ht="14.25" x14ac:dyDescent="0.2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</row>
    <row r="576" spans="1:30" ht="14.25" x14ac:dyDescent="0.2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</row>
    <row r="577" spans="1:30" ht="14.25" x14ac:dyDescent="0.2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</row>
    <row r="578" spans="1:30" ht="14.25" x14ac:dyDescent="0.2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</row>
    <row r="579" spans="1:30" ht="14.25" x14ac:dyDescent="0.2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</row>
    <row r="580" spans="1:30" ht="14.25" x14ac:dyDescent="0.2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</row>
    <row r="581" spans="1:30" ht="14.25" x14ac:dyDescent="0.2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</row>
    <row r="582" spans="1:30" ht="14.25" x14ac:dyDescent="0.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</row>
    <row r="583" spans="1:30" ht="14.25" x14ac:dyDescent="0.2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</row>
    <row r="584" spans="1:30" ht="14.25" x14ac:dyDescent="0.2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</row>
    <row r="585" spans="1:30" ht="14.25" x14ac:dyDescent="0.2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</row>
    <row r="586" spans="1:30" ht="14.25" x14ac:dyDescent="0.2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</row>
    <row r="587" spans="1:30" ht="14.25" x14ac:dyDescent="0.2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</row>
    <row r="588" spans="1:30" ht="14.25" x14ac:dyDescent="0.2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</row>
    <row r="589" spans="1:30" ht="14.25" x14ac:dyDescent="0.2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</row>
    <row r="590" spans="1:30" ht="14.25" x14ac:dyDescent="0.2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</row>
    <row r="591" spans="1:30" ht="14.25" x14ac:dyDescent="0.2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</row>
    <row r="592" spans="1:30" ht="14.25" x14ac:dyDescent="0.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</row>
    <row r="593" spans="1:30" ht="14.25" x14ac:dyDescent="0.2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</row>
    <row r="594" spans="1:30" ht="14.25" x14ac:dyDescent="0.2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</row>
    <row r="595" spans="1:30" ht="14.25" x14ac:dyDescent="0.2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</row>
    <row r="596" spans="1:30" ht="14.25" x14ac:dyDescent="0.2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</row>
    <row r="597" spans="1:30" ht="14.25" x14ac:dyDescent="0.2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</row>
    <row r="598" spans="1:30" ht="14.25" x14ac:dyDescent="0.2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</row>
    <row r="599" spans="1:30" ht="14.25" x14ac:dyDescent="0.2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</row>
    <row r="600" spans="1:30" ht="14.25" x14ac:dyDescent="0.2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</row>
    <row r="601" spans="1:30" ht="14.25" x14ac:dyDescent="0.2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</row>
    <row r="602" spans="1:30" ht="14.25" x14ac:dyDescent="0.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</row>
    <row r="603" spans="1:30" ht="14.25" x14ac:dyDescent="0.2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</row>
    <row r="604" spans="1:30" ht="14.25" x14ac:dyDescent="0.2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</row>
    <row r="605" spans="1:30" ht="14.25" x14ac:dyDescent="0.2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</row>
    <row r="606" spans="1:30" ht="14.25" x14ac:dyDescent="0.2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</row>
    <row r="607" spans="1:30" ht="14.25" x14ac:dyDescent="0.2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</row>
    <row r="608" spans="1:30" ht="14.25" x14ac:dyDescent="0.2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</row>
    <row r="609" spans="1:30" ht="14.25" x14ac:dyDescent="0.2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</row>
    <row r="610" spans="1:30" ht="14.25" x14ac:dyDescent="0.2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</row>
    <row r="611" spans="1:30" ht="14.25" x14ac:dyDescent="0.2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</row>
    <row r="612" spans="1:30" ht="14.25" x14ac:dyDescent="0.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</row>
    <row r="613" spans="1:30" ht="14.25" x14ac:dyDescent="0.2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</row>
    <row r="614" spans="1:30" ht="14.25" x14ac:dyDescent="0.2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</row>
    <row r="615" spans="1:30" ht="14.25" x14ac:dyDescent="0.2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</row>
    <row r="616" spans="1:30" ht="14.25" x14ac:dyDescent="0.2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</row>
    <row r="617" spans="1:30" ht="14.25" x14ac:dyDescent="0.2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</row>
    <row r="618" spans="1:30" ht="14.25" x14ac:dyDescent="0.2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</row>
    <row r="619" spans="1:30" ht="14.25" x14ac:dyDescent="0.2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</row>
    <row r="620" spans="1:30" ht="14.25" x14ac:dyDescent="0.2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</row>
    <row r="621" spans="1:30" ht="14.25" x14ac:dyDescent="0.2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</row>
    <row r="622" spans="1:30" ht="14.25" x14ac:dyDescent="0.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</row>
    <row r="623" spans="1:30" ht="14.25" x14ac:dyDescent="0.2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</row>
    <row r="624" spans="1:30" ht="14.25" x14ac:dyDescent="0.2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</row>
    <row r="625" spans="1:30" ht="14.25" x14ac:dyDescent="0.2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</row>
    <row r="626" spans="1:30" ht="14.25" x14ac:dyDescent="0.2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</row>
    <row r="627" spans="1:30" ht="14.25" x14ac:dyDescent="0.2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</row>
    <row r="628" spans="1:30" ht="14.25" x14ac:dyDescent="0.2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</row>
    <row r="629" spans="1:30" ht="14.25" x14ac:dyDescent="0.2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</row>
    <row r="630" spans="1:30" ht="14.25" x14ac:dyDescent="0.2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</row>
    <row r="631" spans="1:30" ht="14.25" x14ac:dyDescent="0.2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</row>
    <row r="632" spans="1:30" ht="14.25" x14ac:dyDescent="0.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</row>
    <row r="633" spans="1:30" ht="14.25" x14ac:dyDescent="0.2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</row>
    <row r="634" spans="1:30" ht="14.25" x14ac:dyDescent="0.2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</row>
    <row r="635" spans="1:30" ht="14.25" x14ac:dyDescent="0.2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</row>
    <row r="636" spans="1:30" ht="14.25" x14ac:dyDescent="0.2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</row>
    <row r="637" spans="1:30" ht="14.25" x14ac:dyDescent="0.2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</row>
    <row r="638" spans="1:30" ht="14.25" x14ac:dyDescent="0.2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</row>
    <row r="639" spans="1:30" ht="14.25" x14ac:dyDescent="0.2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</row>
    <row r="640" spans="1:30" ht="14.25" x14ac:dyDescent="0.2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</row>
    <row r="641" spans="1:30" ht="14.25" x14ac:dyDescent="0.2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</row>
    <row r="642" spans="1:30" ht="14.25" x14ac:dyDescent="0.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</row>
    <row r="643" spans="1:30" ht="14.25" x14ac:dyDescent="0.2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</row>
    <row r="644" spans="1:30" ht="14.25" x14ac:dyDescent="0.2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</row>
    <row r="645" spans="1:30" ht="14.25" x14ac:dyDescent="0.2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</row>
    <row r="646" spans="1:30" ht="14.25" x14ac:dyDescent="0.2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</row>
    <row r="647" spans="1:30" ht="14.25" x14ac:dyDescent="0.2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</row>
    <row r="648" spans="1:30" ht="14.25" x14ac:dyDescent="0.2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</row>
    <row r="649" spans="1:30" ht="14.25" x14ac:dyDescent="0.2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</row>
    <row r="650" spans="1:30" ht="14.25" x14ac:dyDescent="0.2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</row>
    <row r="651" spans="1:30" ht="14.25" x14ac:dyDescent="0.2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</row>
    <row r="652" spans="1:30" ht="14.25" x14ac:dyDescent="0.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</row>
    <row r="653" spans="1:30" ht="14.25" x14ac:dyDescent="0.2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</row>
    <row r="654" spans="1:30" ht="14.25" x14ac:dyDescent="0.2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</row>
    <row r="655" spans="1:30" ht="14.25" x14ac:dyDescent="0.2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</row>
    <row r="656" spans="1:30" ht="14.25" x14ac:dyDescent="0.2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</row>
    <row r="657" spans="1:30" ht="14.25" x14ac:dyDescent="0.2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</row>
    <row r="658" spans="1:30" ht="14.25" x14ac:dyDescent="0.2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</row>
    <row r="659" spans="1:30" ht="14.25" x14ac:dyDescent="0.2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</row>
    <row r="660" spans="1:30" ht="14.25" x14ac:dyDescent="0.2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</row>
    <row r="661" spans="1:30" ht="14.25" x14ac:dyDescent="0.2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</row>
    <row r="662" spans="1:30" ht="14.25" x14ac:dyDescent="0.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</row>
    <row r="663" spans="1:30" ht="14.25" x14ac:dyDescent="0.2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</row>
    <row r="664" spans="1:30" ht="14.25" x14ac:dyDescent="0.2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</row>
    <row r="665" spans="1:30" ht="14.25" x14ac:dyDescent="0.2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</row>
    <row r="666" spans="1:30" ht="14.25" x14ac:dyDescent="0.2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</row>
    <row r="667" spans="1:30" ht="14.25" x14ac:dyDescent="0.2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</row>
    <row r="668" spans="1:30" ht="14.25" x14ac:dyDescent="0.2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</row>
    <row r="669" spans="1:30" ht="14.25" x14ac:dyDescent="0.2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</row>
    <row r="670" spans="1:30" ht="14.25" x14ac:dyDescent="0.2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</row>
    <row r="671" spans="1:30" ht="14.25" x14ac:dyDescent="0.2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</row>
    <row r="672" spans="1:30" ht="14.25" x14ac:dyDescent="0.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</row>
    <row r="673" spans="1:30" ht="14.25" x14ac:dyDescent="0.2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</row>
    <row r="674" spans="1:30" ht="14.25" x14ac:dyDescent="0.2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</row>
    <row r="675" spans="1:30" ht="14.25" x14ac:dyDescent="0.2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</row>
    <row r="676" spans="1:30" ht="14.25" x14ac:dyDescent="0.2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</row>
    <row r="677" spans="1:30" ht="14.25" x14ac:dyDescent="0.2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</row>
    <row r="678" spans="1:30" ht="14.25" x14ac:dyDescent="0.2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</row>
    <row r="679" spans="1:30" ht="14.25" x14ac:dyDescent="0.2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</row>
    <row r="680" spans="1:30" ht="14.25" x14ac:dyDescent="0.2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</row>
    <row r="681" spans="1:30" ht="14.25" x14ac:dyDescent="0.2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</row>
    <row r="682" spans="1:30" ht="14.25" x14ac:dyDescent="0.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</row>
    <row r="683" spans="1:30" ht="14.25" x14ac:dyDescent="0.2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</row>
    <row r="684" spans="1:30" ht="14.25" x14ac:dyDescent="0.2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</row>
    <row r="685" spans="1:30" ht="14.25" x14ac:dyDescent="0.2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</row>
    <row r="686" spans="1:30" ht="14.25" x14ac:dyDescent="0.2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</row>
    <row r="687" spans="1:30" ht="14.25" x14ac:dyDescent="0.2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</row>
    <row r="688" spans="1:30" ht="14.25" x14ac:dyDescent="0.2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</row>
    <row r="689" spans="1:30" ht="14.25" x14ac:dyDescent="0.2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</row>
    <row r="690" spans="1:30" ht="14.25" x14ac:dyDescent="0.2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</row>
    <row r="691" spans="1:30" ht="14.25" x14ac:dyDescent="0.2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</row>
    <row r="692" spans="1:30" ht="14.25" x14ac:dyDescent="0.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</row>
    <row r="693" spans="1:30" ht="14.25" x14ac:dyDescent="0.2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</row>
    <row r="694" spans="1:30" ht="14.25" x14ac:dyDescent="0.2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</row>
    <row r="695" spans="1:30" ht="14.25" x14ac:dyDescent="0.2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</row>
    <row r="696" spans="1:30" ht="14.25" x14ac:dyDescent="0.2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</row>
    <row r="697" spans="1:30" ht="14.25" x14ac:dyDescent="0.2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</row>
    <row r="698" spans="1:30" ht="14.25" x14ac:dyDescent="0.2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</row>
    <row r="699" spans="1:30" ht="14.25" x14ac:dyDescent="0.2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</row>
    <row r="700" spans="1:30" ht="14.25" x14ac:dyDescent="0.2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</row>
    <row r="701" spans="1:30" ht="14.25" x14ac:dyDescent="0.2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</row>
    <row r="702" spans="1:30" ht="14.25" x14ac:dyDescent="0.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</row>
    <row r="703" spans="1:30" ht="14.25" x14ac:dyDescent="0.2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</row>
    <row r="704" spans="1:30" ht="14.25" x14ac:dyDescent="0.2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</row>
    <row r="705" spans="1:30" ht="14.25" x14ac:dyDescent="0.2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</row>
    <row r="706" spans="1:30" ht="14.25" x14ac:dyDescent="0.2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</row>
    <row r="707" spans="1:30" ht="14.25" x14ac:dyDescent="0.2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</row>
    <row r="708" spans="1:30" ht="14.25" x14ac:dyDescent="0.2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</row>
    <row r="709" spans="1:30" ht="14.25" x14ac:dyDescent="0.2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</row>
    <row r="710" spans="1:30" ht="14.25" x14ac:dyDescent="0.2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</row>
    <row r="711" spans="1:30" ht="14.25" x14ac:dyDescent="0.2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</row>
    <row r="712" spans="1:30" ht="14.25" x14ac:dyDescent="0.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</row>
    <row r="713" spans="1:30" ht="14.25" x14ac:dyDescent="0.2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</row>
    <row r="714" spans="1:30" ht="14.25" x14ac:dyDescent="0.2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</row>
    <row r="715" spans="1:30" ht="14.25" x14ac:dyDescent="0.2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</row>
    <row r="716" spans="1:30" ht="14.25" x14ac:dyDescent="0.2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</row>
    <row r="717" spans="1:30" ht="14.25" x14ac:dyDescent="0.2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</row>
    <row r="718" spans="1:30" ht="14.25" x14ac:dyDescent="0.2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</row>
    <row r="719" spans="1:30" ht="14.25" x14ac:dyDescent="0.2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</row>
    <row r="720" spans="1:30" ht="14.25" x14ac:dyDescent="0.2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</row>
    <row r="721" spans="1:30" ht="14.25" x14ac:dyDescent="0.2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</row>
    <row r="722" spans="1:30" ht="14.25" x14ac:dyDescent="0.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</row>
    <row r="723" spans="1:30" ht="14.25" x14ac:dyDescent="0.2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</row>
    <row r="724" spans="1:30" ht="14.25" x14ac:dyDescent="0.2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</row>
    <row r="725" spans="1:30" ht="14.25" x14ac:dyDescent="0.2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</row>
    <row r="726" spans="1:30" ht="14.25" x14ac:dyDescent="0.2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</row>
    <row r="727" spans="1:30" ht="14.25" x14ac:dyDescent="0.2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</row>
    <row r="728" spans="1:30" ht="14.25" x14ac:dyDescent="0.2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</row>
    <row r="729" spans="1:30" ht="14.25" x14ac:dyDescent="0.2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</row>
    <row r="730" spans="1:30" ht="14.25" x14ac:dyDescent="0.2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</row>
    <row r="731" spans="1:30" ht="14.25" x14ac:dyDescent="0.2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</row>
    <row r="732" spans="1:30" ht="14.25" x14ac:dyDescent="0.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</row>
    <row r="733" spans="1:30" ht="14.25" x14ac:dyDescent="0.2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</row>
    <row r="734" spans="1:30" ht="14.25" x14ac:dyDescent="0.2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</row>
    <row r="735" spans="1:30" ht="14.25" x14ac:dyDescent="0.2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</row>
    <row r="736" spans="1:30" ht="14.25" x14ac:dyDescent="0.2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</row>
    <row r="737" spans="1:30" ht="14.25" x14ac:dyDescent="0.2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</row>
    <row r="738" spans="1:30" ht="14.25" x14ac:dyDescent="0.2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</row>
    <row r="739" spans="1:30" ht="14.25" x14ac:dyDescent="0.2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</row>
    <row r="740" spans="1:30" ht="14.25" x14ac:dyDescent="0.2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</row>
    <row r="741" spans="1:30" ht="14.25" x14ac:dyDescent="0.2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</row>
    <row r="742" spans="1:30" ht="14.25" x14ac:dyDescent="0.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</row>
    <row r="743" spans="1:30" ht="14.25" x14ac:dyDescent="0.2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</row>
    <row r="744" spans="1:30" ht="14.25" x14ac:dyDescent="0.2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</row>
    <row r="745" spans="1:30" ht="14.25" x14ac:dyDescent="0.2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</row>
    <row r="746" spans="1:30" ht="14.25" x14ac:dyDescent="0.2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</row>
    <row r="747" spans="1:30" ht="14.25" x14ac:dyDescent="0.2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</row>
    <row r="748" spans="1:30" ht="14.25" x14ac:dyDescent="0.2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</row>
    <row r="749" spans="1:30" ht="14.25" x14ac:dyDescent="0.2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</row>
    <row r="750" spans="1:30" ht="14.25" x14ac:dyDescent="0.2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</row>
    <row r="751" spans="1:30" ht="14.25" x14ac:dyDescent="0.2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</row>
    <row r="752" spans="1:30" ht="14.25" x14ac:dyDescent="0.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</row>
    <row r="753" spans="1:30" ht="14.25" x14ac:dyDescent="0.2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</row>
    <row r="754" spans="1:30" ht="14.25" x14ac:dyDescent="0.2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</row>
    <row r="755" spans="1:30" ht="14.25" x14ac:dyDescent="0.2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</row>
    <row r="756" spans="1:30" ht="14.25" x14ac:dyDescent="0.2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</row>
    <row r="757" spans="1:30" ht="14.25" x14ac:dyDescent="0.2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</row>
    <row r="758" spans="1:30" ht="14.25" x14ac:dyDescent="0.2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</row>
    <row r="759" spans="1:30" ht="14.25" x14ac:dyDescent="0.2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</row>
    <row r="760" spans="1:30" ht="14.25" x14ac:dyDescent="0.2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</row>
    <row r="761" spans="1:30" ht="14.25" x14ac:dyDescent="0.2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</row>
    <row r="762" spans="1:30" ht="14.25" x14ac:dyDescent="0.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</row>
    <row r="763" spans="1:30" ht="14.25" x14ac:dyDescent="0.2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</row>
    <row r="764" spans="1:30" ht="14.25" x14ac:dyDescent="0.2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</row>
    <row r="765" spans="1:30" ht="14.25" x14ac:dyDescent="0.2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</row>
    <row r="766" spans="1:30" ht="14.25" x14ac:dyDescent="0.2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</row>
    <row r="767" spans="1:30" ht="14.25" x14ac:dyDescent="0.2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</row>
    <row r="768" spans="1:30" ht="14.25" x14ac:dyDescent="0.2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</row>
    <row r="769" spans="1:30" ht="14.25" x14ac:dyDescent="0.2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</row>
    <row r="770" spans="1:30" ht="14.25" x14ac:dyDescent="0.2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</row>
    <row r="771" spans="1:30" ht="14.25" x14ac:dyDescent="0.2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</row>
    <row r="772" spans="1:30" ht="14.25" x14ac:dyDescent="0.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</row>
    <row r="773" spans="1:30" ht="14.25" x14ac:dyDescent="0.2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</row>
    <row r="774" spans="1:30" ht="14.25" x14ac:dyDescent="0.2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</row>
    <row r="775" spans="1:30" ht="14.25" x14ac:dyDescent="0.2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</row>
    <row r="776" spans="1:30" ht="14.25" x14ac:dyDescent="0.2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</row>
    <row r="777" spans="1:30" ht="14.25" x14ac:dyDescent="0.2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</row>
    <row r="778" spans="1:30" ht="14.25" x14ac:dyDescent="0.2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</row>
    <row r="779" spans="1:30" ht="14.25" x14ac:dyDescent="0.2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</row>
    <row r="780" spans="1:30" ht="14.25" x14ac:dyDescent="0.2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</row>
    <row r="781" spans="1:30" ht="14.25" x14ac:dyDescent="0.2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</row>
    <row r="782" spans="1:30" ht="14.25" x14ac:dyDescent="0.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</row>
    <row r="783" spans="1:30" ht="14.25" x14ac:dyDescent="0.2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</row>
    <row r="784" spans="1:30" ht="14.25" x14ac:dyDescent="0.2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</row>
    <row r="785" spans="1:30" ht="14.25" x14ac:dyDescent="0.2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</row>
    <row r="786" spans="1:30" ht="14.25" x14ac:dyDescent="0.2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</row>
    <row r="787" spans="1:30" ht="14.25" x14ac:dyDescent="0.2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</row>
    <row r="788" spans="1:30" ht="14.25" x14ac:dyDescent="0.2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</row>
    <row r="789" spans="1:30" ht="14.25" x14ac:dyDescent="0.2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</row>
    <row r="790" spans="1:30" ht="14.25" x14ac:dyDescent="0.2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</row>
    <row r="791" spans="1:30" ht="14.25" x14ac:dyDescent="0.2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</row>
    <row r="792" spans="1:30" ht="14.25" x14ac:dyDescent="0.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</row>
    <row r="793" spans="1:30" ht="14.25" x14ac:dyDescent="0.2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</row>
    <row r="794" spans="1:30" ht="14.25" x14ac:dyDescent="0.2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</row>
    <row r="795" spans="1:30" ht="14.25" x14ac:dyDescent="0.2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</row>
    <row r="796" spans="1:30" ht="14.25" x14ac:dyDescent="0.2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</row>
    <row r="797" spans="1:30" ht="14.25" x14ac:dyDescent="0.2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</row>
    <row r="798" spans="1:30" ht="14.25" x14ac:dyDescent="0.2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</row>
    <row r="799" spans="1:30" ht="14.25" x14ac:dyDescent="0.2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</row>
    <row r="800" spans="1:30" ht="14.25" x14ac:dyDescent="0.2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</row>
    <row r="801" spans="1:30" ht="14.25" x14ac:dyDescent="0.2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</row>
    <row r="802" spans="1:30" ht="14.25" x14ac:dyDescent="0.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</row>
    <row r="803" spans="1:30" ht="14.25" x14ac:dyDescent="0.2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</row>
    <row r="804" spans="1:30" ht="14.25" x14ac:dyDescent="0.2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</row>
    <row r="805" spans="1:30" ht="14.25" x14ac:dyDescent="0.2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</row>
    <row r="806" spans="1:30" ht="14.25" x14ac:dyDescent="0.2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</row>
    <row r="807" spans="1:30" ht="14.25" x14ac:dyDescent="0.2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</row>
    <row r="808" spans="1:30" ht="14.25" x14ac:dyDescent="0.2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</row>
    <row r="809" spans="1:30" ht="14.25" x14ac:dyDescent="0.2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</row>
    <row r="810" spans="1:30" ht="14.25" x14ac:dyDescent="0.2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</row>
    <row r="811" spans="1:30" ht="14.25" x14ac:dyDescent="0.2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</row>
    <row r="812" spans="1:30" ht="14.25" x14ac:dyDescent="0.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</row>
    <row r="813" spans="1:30" ht="14.25" x14ac:dyDescent="0.2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</row>
    <row r="814" spans="1:30" ht="14.25" x14ac:dyDescent="0.2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</row>
    <row r="815" spans="1:30" ht="14.25" x14ac:dyDescent="0.2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</row>
    <row r="816" spans="1:30" ht="14.25" x14ac:dyDescent="0.2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</row>
    <row r="817" spans="1:30" ht="14.25" x14ac:dyDescent="0.2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</row>
    <row r="818" spans="1:30" ht="14.25" x14ac:dyDescent="0.2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</row>
    <row r="819" spans="1:30" ht="14.25" x14ac:dyDescent="0.2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</row>
    <row r="820" spans="1:30" ht="14.25" x14ac:dyDescent="0.2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</row>
    <row r="821" spans="1:30" ht="14.25" x14ac:dyDescent="0.2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</row>
    <row r="822" spans="1:30" ht="14.25" x14ac:dyDescent="0.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</row>
    <row r="823" spans="1:30" ht="14.25" x14ac:dyDescent="0.2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</row>
    <row r="824" spans="1:30" ht="14.25" x14ac:dyDescent="0.2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</row>
    <row r="825" spans="1:30" ht="14.25" x14ac:dyDescent="0.2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</row>
    <row r="826" spans="1:30" ht="14.25" x14ac:dyDescent="0.2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</row>
    <row r="827" spans="1:30" ht="14.25" x14ac:dyDescent="0.2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</row>
    <row r="828" spans="1:30" ht="14.25" x14ac:dyDescent="0.2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</row>
    <row r="829" spans="1:30" ht="14.25" x14ac:dyDescent="0.2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</row>
    <row r="830" spans="1:30" ht="14.25" x14ac:dyDescent="0.2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</row>
    <row r="831" spans="1:30" ht="14.25" x14ac:dyDescent="0.2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</row>
    <row r="832" spans="1:30" ht="14.25" x14ac:dyDescent="0.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</row>
    <row r="833" spans="1:30" ht="14.25" x14ac:dyDescent="0.2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</row>
    <row r="834" spans="1:30" ht="14.25" x14ac:dyDescent="0.2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</row>
    <row r="835" spans="1:30" ht="14.25" x14ac:dyDescent="0.2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</row>
    <row r="836" spans="1:30" ht="14.25" x14ac:dyDescent="0.2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</row>
    <row r="837" spans="1:30" ht="14.25" x14ac:dyDescent="0.2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</row>
    <row r="838" spans="1:30" ht="14.25" x14ac:dyDescent="0.2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</row>
    <row r="839" spans="1:30" ht="14.25" x14ac:dyDescent="0.2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</row>
    <row r="840" spans="1:30" ht="14.25" x14ac:dyDescent="0.2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</row>
    <row r="841" spans="1:30" ht="14.25" x14ac:dyDescent="0.2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</row>
    <row r="842" spans="1:30" ht="14.25" x14ac:dyDescent="0.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</row>
    <row r="843" spans="1:30" ht="14.25" x14ac:dyDescent="0.2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</row>
    <row r="844" spans="1:30" ht="14.25" x14ac:dyDescent="0.2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</row>
    <row r="845" spans="1:30" ht="14.25" x14ac:dyDescent="0.2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</row>
    <row r="846" spans="1:30" ht="14.25" x14ac:dyDescent="0.2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</row>
    <row r="847" spans="1:30" ht="14.25" x14ac:dyDescent="0.2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</row>
    <row r="848" spans="1:30" ht="14.25" x14ac:dyDescent="0.2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</row>
    <row r="849" spans="1:30" ht="14.25" x14ac:dyDescent="0.2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</row>
    <row r="850" spans="1:30" ht="14.25" x14ac:dyDescent="0.2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</row>
    <row r="851" spans="1:30" ht="14.25" x14ac:dyDescent="0.2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</row>
    <row r="852" spans="1:30" ht="14.25" x14ac:dyDescent="0.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</row>
    <row r="853" spans="1:30" ht="14.25" x14ac:dyDescent="0.2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</row>
    <row r="854" spans="1:30" ht="14.25" x14ac:dyDescent="0.2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</row>
    <row r="855" spans="1:30" ht="14.25" x14ac:dyDescent="0.2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</row>
    <row r="856" spans="1:30" ht="14.25" x14ac:dyDescent="0.2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</row>
    <row r="857" spans="1:30" ht="14.25" x14ac:dyDescent="0.2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</row>
    <row r="858" spans="1:30" ht="14.25" x14ac:dyDescent="0.2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</row>
    <row r="859" spans="1:30" ht="14.25" x14ac:dyDescent="0.2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</row>
    <row r="860" spans="1:30" ht="14.25" x14ac:dyDescent="0.2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</row>
    <row r="861" spans="1:30" ht="14.25" x14ac:dyDescent="0.2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</row>
    <row r="862" spans="1:30" ht="14.25" x14ac:dyDescent="0.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</row>
    <row r="863" spans="1:30" ht="14.25" x14ac:dyDescent="0.2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</row>
    <row r="864" spans="1:30" ht="14.25" x14ac:dyDescent="0.2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</row>
    <row r="865" spans="1:30" ht="14.25" x14ac:dyDescent="0.2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</row>
    <row r="866" spans="1:30" ht="14.25" x14ac:dyDescent="0.2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</row>
    <row r="867" spans="1:30" ht="14.25" x14ac:dyDescent="0.2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</row>
    <row r="868" spans="1:30" ht="14.25" x14ac:dyDescent="0.2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</row>
    <row r="869" spans="1:30" ht="14.25" x14ac:dyDescent="0.2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</row>
    <row r="870" spans="1:30" ht="14.25" x14ac:dyDescent="0.2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</row>
    <row r="871" spans="1:30" ht="14.25" x14ac:dyDescent="0.2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</row>
    <row r="872" spans="1:30" ht="14.25" x14ac:dyDescent="0.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</row>
    <row r="873" spans="1:30" ht="14.25" x14ac:dyDescent="0.2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</row>
    <row r="874" spans="1:30" ht="14.25" x14ac:dyDescent="0.2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</row>
    <row r="875" spans="1:30" ht="14.25" x14ac:dyDescent="0.2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</row>
    <row r="876" spans="1:30" ht="14.25" x14ac:dyDescent="0.2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</row>
    <row r="877" spans="1:30" ht="14.25" x14ac:dyDescent="0.2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</row>
    <row r="878" spans="1:30" ht="14.25" x14ac:dyDescent="0.2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</row>
    <row r="879" spans="1:30" ht="14.25" x14ac:dyDescent="0.2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</row>
    <row r="880" spans="1:30" ht="14.25" x14ac:dyDescent="0.2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</row>
    <row r="881" spans="1:30" ht="14.25" x14ac:dyDescent="0.2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</row>
    <row r="882" spans="1:30" ht="14.25" x14ac:dyDescent="0.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</row>
    <row r="883" spans="1:30" ht="14.25" x14ac:dyDescent="0.2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</row>
    <row r="884" spans="1:30" ht="14.25" x14ac:dyDescent="0.2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</row>
    <row r="885" spans="1:30" ht="14.25" x14ac:dyDescent="0.2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</row>
    <row r="886" spans="1:30" ht="14.25" x14ac:dyDescent="0.2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</row>
    <row r="887" spans="1:30" ht="14.25" x14ac:dyDescent="0.2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</row>
    <row r="888" spans="1:30" ht="14.25" x14ac:dyDescent="0.2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</row>
    <row r="889" spans="1:30" ht="14.25" x14ac:dyDescent="0.2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</row>
    <row r="890" spans="1:30" ht="14.25" x14ac:dyDescent="0.2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</row>
    <row r="891" spans="1:30" ht="14.25" x14ac:dyDescent="0.2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</row>
    <row r="892" spans="1:30" ht="14.25" x14ac:dyDescent="0.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</row>
    <row r="893" spans="1:30" ht="14.25" x14ac:dyDescent="0.2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</row>
    <row r="894" spans="1:30" ht="14.25" x14ac:dyDescent="0.2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</row>
    <row r="895" spans="1:30" ht="14.25" x14ac:dyDescent="0.2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</row>
    <row r="896" spans="1:30" ht="14.25" x14ac:dyDescent="0.2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</row>
    <row r="897" spans="1:30" ht="14.25" x14ac:dyDescent="0.2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</row>
    <row r="898" spans="1:30" ht="14.25" x14ac:dyDescent="0.2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</row>
    <row r="899" spans="1:30" ht="14.25" x14ac:dyDescent="0.2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</row>
    <row r="900" spans="1:30" ht="14.25" x14ac:dyDescent="0.2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</row>
    <row r="901" spans="1:30" ht="14.25" x14ac:dyDescent="0.2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</row>
    <row r="902" spans="1:30" ht="14.25" x14ac:dyDescent="0.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</row>
    <row r="903" spans="1:30" ht="14.25" x14ac:dyDescent="0.2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</row>
    <row r="904" spans="1:30" ht="14.25" x14ac:dyDescent="0.2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</row>
    <row r="905" spans="1:30" ht="14.25" x14ac:dyDescent="0.2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</row>
    <row r="906" spans="1:30" ht="14.25" x14ac:dyDescent="0.2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</row>
    <row r="907" spans="1:30" ht="14.25" x14ac:dyDescent="0.2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</row>
    <row r="908" spans="1:30" ht="14.25" x14ac:dyDescent="0.2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</row>
    <row r="909" spans="1:30" ht="14.25" x14ac:dyDescent="0.2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</row>
    <row r="910" spans="1:30" ht="14.25" x14ac:dyDescent="0.2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</row>
    <row r="911" spans="1:30" ht="14.25" x14ac:dyDescent="0.2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</row>
    <row r="912" spans="1:30" ht="14.25" x14ac:dyDescent="0.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</row>
    <row r="913" spans="1:30" ht="14.25" x14ac:dyDescent="0.2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</row>
    <row r="914" spans="1:30" ht="14.25" x14ac:dyDescent="0.2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</row>
    <row r="915" spans="1:30" ht="14.25" x14ac:dyDescent="0.2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</row>
    <row r="916" spans="1:30" ht="14.25" x14ac:dyDescent="0.2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</row>
    <row r="917" spans="1:30" ht="14.25" x14ac:dyDescent="0.2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</row>
    <row r="918" spans="1:30" ht="14.25" x14ac:dyDescent="0.2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</row>
    <row r="919" spans="1:30" ht="14.25" x14ac:dyDescent="0.2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</row>
    <row r="920" spans="1:30" ht="14.25" x14ac:dyDescent="0.2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</row>
    <row r="921" spans="1:30" ht="14.25" x14ac:dyDescent="0.2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</row>
    <row r="922" spans="1:30" ht="14.25" x14ac:dyDescent="0.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</row>
    <row r="923" spans="1:30" ht="14.25" x14ac:dyDescent="0.2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</row>
    <row r="924" spans="1:30" ht="14.25" x14ac:dyDescent="0.2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</row>
    <row r="925" spans="1:30" ht="14.25" x14ac:dyDescent="0.2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</row>
    <row r="926" spans="1:30" ht="14.25" x14ac:dyDescent="0.2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</row>
    <row r="927" spans="1:30" ht="14.25" x14ac:dyDescent="0.2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</row>
    <row r="928" spans="1:30" ht="14.25" x14ac:dyDescent="0.2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</row>
    <row r="929" spans="1:30" ht="14.25" x14ac:dyDescent="0.2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</row>
    <row r="930" spans="1:30" ht="14.25" x14ac:dyDescent="0.2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</row>
    <row r="931" spans="1:30" ht="14.25" x14ac:dyDescent="0.2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</row>
    <row r="932" spans="1:30" ht="14.25" x14ac:dyDescent="0.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</row>
    <row r="933" spans="1:30" ht="14.25" x14ac:dyDescent="0.2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</row>
    <row r="934" spans="1:30" ht="14.25" x14ac:dyDescent="0.2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</row>
    <row r="935" spans="1:30" ht="14.25" x14ac:dyDescent="0.2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</row>
    <row r="936" spans="1:30" ht="14.25" x14ac:dyDescent="0.2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</row>
    <row r="937" spans="1:30" ht="14.25" x14ac:dyDescent="0.2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</row>
    <row r="938" spans="1:30" ht="14.25" x14ac:dyDescent="0.2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</row>
    <row r="939" spans="1:30" ht="14.25" x14ac:dyDescent="0.2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</row>
    <row r="940" spans="1:30" ht="14.25" x14ac:dyDescent="0.2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</row>
    <row r="941" spans="1:30" ht="14.25" x14ac:dyDescent="0.2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</row>
    <row r="942" spans="1:30" ht="14.25" x14ac:dyDescent="0.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</row>
    <row r="943" spans="1:30" ht="14.25" x14ac:dyDescent="0.2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</row>
    <row r="944" spans="1:30" ht="14.25" x14ac:dyDescent="0.2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</row>
    <row r="945" spans="1:30" ht="14.25" x14ac:dyDescent="0.2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</row>
    <row r="946" spans="1:30" ht="14.25" x14ac:dyDescent="0.2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</row>
    <row r="947" spans="1:30" ht="14.25" x14ac:dyDescent="0.2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</row>
    <row r="948" spans="1:30" ht="14.25" x14ac:dyDescent="0.2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</row>
    <row r="949" spans="1:30" ht="14.25" x14ac:dyDescent="0.2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</row>
    <row r="950" spans="1:30" ht="14.25" x14ac:dyDescent="0.2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</row>
    <row r="951" spans="1:30" ht="14.25" x14ac:dyDescent="0.2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</row>
    <row r="952" spans="1:30" ht="14.25" x14ac:dyDescent="0.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</row>
    <row r="953" spans="1:30" ht="14.25" x14ac:dyDescent="0.2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</row>
    <row r="954" spans="1:30" ht="14.25" x14ac:dyDescent="0.2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</row>
    <row r="955" spans="1:30" ht="14.25" x14ac:dyDescent="0.2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</row>
    <row r="956" spans="1:30" ht="14.25" x14ac:dyDescent="0.2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</row>
    <row r="957" spans="1:30" ht="14.25" x14ac:dyDescent="0.2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</row>
    <row r="958" spans="1:30" ht="14.25" x14ac:dyDescent="0.2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</row>
    <row r="959" spans="1:30" ht="14.25" x14ac:dyDescent="0.2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</row>
    <row r="960" spans="1:30" ht="14.25" x14ac:dyDescent="0.2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</row>
    <row r="961" spans="1:30" ht="14.25" x14ac:dyDescent="0.2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</row>
    <row r="962" spans="1:30" ht="14.25" x14ac:dyDescent="0.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</row>
    <row r="963" spans="1:30" ht="14.25" x14ac:dyDescent="0.2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</row>
    <row r="964" spans="1:30" ht="14.25" x14ac:dyDescent="0.2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</row>
    <row r="965" spans="1:30" ht="14.25" x14ac:dyDescent="0.2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</row>
    <row r="966" spans="1:30" ht="14.25" x14ac:dyDescent="0.2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</row>
    <row r="967" spans="1:30" ht="14.25" x14ac:dyDescent="0.2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</row>
    <row r="968" spans="1:30" ht="14.25" x14ac:dyDescent="0.2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</row>
    <row r="969" spans="1:30" ht="14.25" x14ac:dyDescent="0.2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</row>
    <row r="970" spans="1:30" ht="14.25" x14ac:dyDescent="0.2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</row>
    <row r="971" spans="1:30" ht="14.25" x14ac:dyDescent="0.2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</row>
    <row r="972" spans="1:30" ht="14.25" x14ac:dyDescent="0.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</row>
    <row r="973" spans="1:30" ht="14.25" x14ac:dyDescent="0.2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</row>
    <row r="974" spans="1:30" ht="14.25" x14ac:dyDescent="0.2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</row>
    <row r="975" spans="1:30" ht="14.25" x14ac:dyDescent="0.2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</row>
    <row r="976" spans="1:30" ht="14.25" x14ac:dyDescent="0.2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</row>
    <row r="977" spans="1:30" ht="14.25" x14ac:dyDescent="0.2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</row>
    <row r="978" spans="1:30" ht="14.25" x14ac:dyDescent="0.2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</row>
    <row r="979" spans="1:30" ht="14.25" x14ac:dyDescent="0.2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</row>
    <row r="980" spans="1:30" ht="14.25" x14ac:dyDescent="0.2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</row>
    <row r="981" spans="1:30" ht="14.25" x14ac:dyDescent="0.2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</row>
    <row r="982" spans="1:30" ht="14.25" x14ac:dyDescent="0.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</row>
    <row r="983" spans="1:30" ht="14.25" x14ac:dyDescent="0.2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</row>
    <row r="984" spans="1:30" ht="14.25" x14ac:dyDescent="0.2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</row>
    <row r="985" spans="1:30" ht="14.25" x14ac:dyDescent="0.2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</row>
    <row r="986" spans="1:30" ht="14.25" x14ac:dyDescent="0.2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</row>
    <row r="987" spans="1:30" ht="14.25" x14ac:dyDescent="0.2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</row>
    <row r="988" spans="1:30" ht="14.25" x14ac:dyDescent="0.2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</row>
    <row r="989" spans="1:30" ht="14.25" x14ac:dyDescent="0.2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</row>
    <row r="990" spans="1:30" ht="14.25" x14ac:dyDescent="0.2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</row>
    <row r="991" spans="1:30" ht="14.25" x14ac:dyDescent="0.2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</row>
    <row r="992" spans="1:30" ht="14.25" x14ac:dyDescent="0.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</row>
    <row r="993" spans="1:30" ht="14.25" x14ac:dyDescent="0.2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</row>
    <row r="994" spans="1:30" ht="14.25" x14ac:dyDescent="0.2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</row>
    <row r="995" spans="1:30" ht="14.25" x14ac:dyDescent="0.2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</row>
    <row r="996" spans="1:30" ht="14.25" x14ac:dyDescent="0.2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</row>
    <row r="997" spans="1:30" ht="14.25" x14ac:dyDescent="0.2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</row>
    <row r="998" spans="1:30" ht="14.25" x14ac:dyDescent="0.2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</row>
    <row r="999" spans="1:30" ht="14.25" x14ac:dyDescent="0.2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</row>
    <row r="1000" spans="1:30" ht="14.25" x14ac:dyDescent="0.2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</row>
    <row r="1001" spans="1:30" ht="14.25" x14ac:dyDescent="0.2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</row>
  </sheetData>
  <autoFilter ref="A3:AD75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3"/>
  <sheetViews>
    <sheetView workbookViewId="0"/>
  </sheetViews>
  <sheetFormatPr defaultColWidth="12.625" defaultRowHeight="15" customHeight="1" outlineLevelRow="1" x14ac:dyDescent="0.2"/>
  <cols>
    <col min="1" max="1" width="15.5" customWidth="1"/>
    <col min="2" max="2" width="25.625" customWidth="1"/>
    <col min="3" max="3" width="25.5" customWidth="1"/>
    <col min="4" max="4" width="13.25" customWidth="1"/>
    <col min="5" max="5" width="10.75" customWidth="1"/>
    <col min="6" max="6" width="12.375" customWidth="1"/>
    <col min="7" max="7" width="7.625" customWidth="1"/>
    <col min="8" max="8" width="18.375" customWidth="1"/>
    <col min="9" max="9" width="25.625" customWidth="1"/>
    <col min="10" max="10" width="14.875" customWidth="1"/>
    <col min="11" max="11" width="16.375" customWidth="1"/>
    <col min="12" max="12" width="19.75" customWidth="1"/>
    <col min="13" max="26" width="7.625" customWidth="1"/>
  </cols>
  <sheetData>
    <row r="1" spans="1:26" ht="13.5" customHeight="1" x14ac:dyDescent="0.2">
      <c r="A1" s="15" t="s">
        <v>247</v>
      </c>
      <c r="B1" s="15" t="s">
        <v>781</v>
      </c>
      <c r="C1" s="15" t="s">
        <v>1259</v>
      </c>
      <c r="D1" s="15" t="s">
        <v>305</v>
      </c>
      <c r="E1" s="15" t="s">
        <v>802</v>
      </c>
      <c r="F1" s="15" t="s">
        <v>812</v>
      </c>
      <c r="G1" s="15" t="s">
        <v>823</v>
      </c>
      <c r="H1" s="15" t="s">
        <v>1348</v>
      </c>
      <c r="I1" s="15" t="s">
        <v>1323</v>
      </c>
      <c r="J1" s="15" t="s">
        <v>1319</v>
      </c>
      <c r="K1" s="15" t="s">
        <v>1322</v>
      </c>
      <c r="L1" s="15" t="s">
        <v>1321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3.5" customHeight="1" x14ac:dyDescent="0.2">
      <c r="A2" s="15" t="s">
        <v>1068</v>
      </c>
      <c r="B2" s="15" t="s">
        <v>644</v>
      </c>
      <c r="C2" s="77">
        <v>1000000002</v>
      </c>
      <c r="D2" s="17" t="s">
        <v>1262</v>
      </c>
      <c r="E2" s="15">
        <v>4</v>
      </c>
      <c r="F2" s="29">
        <v>30</v>
      </c>
      <c r="G2" s="15">
        <v>120</v>
      </c>
      <c r="H2" s="15" t="s">
        <v>1068</v>
      </c>
      <c r="I2" s="15" t="s">
        <v>644</v>
      </c>
      <c r="J2" s="77">
        <v>56</v>
      </c>
      <c r="K2" s="17" t="s">
        <v>1326</v>
      </c>
      <c r="L2" s="15">
        <v>3</v>
      </c>
      <c r="M2" s="15" t="s">
        <v>1352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outlineLevel="1" x14ac:dyDescent="0.2">
      <c r="A3" s="15" t="s">
        <v>1068</v>
      </c>
      <c r="B3" s="15"/>
      <c r="C3" s="77"/>
      <c r="D3" s="17"/>
      <c r="E3" s="15"/>
      <c r="F3" s="29"/>
      <c r="G3" s="15"/>
      <c r="H3" s="15" t="s">
        <v>1068</v>
      </c>
      <c r="I3" s="15" t="s">
        <v>644</v>
      </c>
      <c r="J3" s="77">
        <v>66</v>
      </c>
      <c r="K3" s="17" t="s">
        <v>1331</v>
      </c>
      <c r="L3" s="15">
        <v>1</v>
      </c>
      <c r="M3" s="15" t="s">
        <v>1352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x14ac:dyDescent="0.2">
      <c r="A4" s="15" t="s">
        <v>1090</v>
      </c>
      <c r="B4" s="15" t="s">
        <v>587</v>
      </c>
      <c r="C4" s="77">
        <v>1000000004</v>
      </c>
      <c r="D4" s="17" t="s">
        <v>1266</v>
      </c>
      <c r="E4" s="15">
        <v>10</v>
      </c>
      <c r="F4" s="29">
        <v>30</v>
      </c>
      <c r="G4" s="15">
        <v>300</v>
      </c>
      <c r="H4" s="15" t="s">
        <v>1090</v>
      </c>
      <c r="I4" s="15" t="s">
        <v>587</v>
      </c>
      <c r="J4" s="77">
        <v>54</v>
      </c>
      <c r="K4" s="17" t="s">
        <v>1333</v>
      </c>
      <c r="L4" s="15">
        <v>10</v>
      </c>
      <c r="M4" s="15" t="s">
        <v>734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">
      <c r="A5" s="15" t="s">
        <v>1108</v>
      </c>
      <c r="B5" s="15" t="s">
        <v>578</v>
      </c>
      <c r="C5" s="77">
        <v>1000000008</v>
      </c>
      <c r="D5" s="17" t="s">
        <v>107</v>
      </c>
      <c r="E5" s="15">
        <v>5</v>
      </c>
      <c r="F5" s="29">
        <v>50</v>
      </c>
      <c r="G5" s="15">
        <v>250</v>
      </c>
      <c r="H5" s="15" t="s">
        <v>1108</v>
      </c>
      <c r="I5" s="15" t="s">
        <v>578</v>
      </c>
      <c r="J5" s="77">
        <v>53</v>
      </c>
      <c r="K5" s="17" t="s">
        <v>108</v>
      </c>
      <c r="L5" s="15">
        <v>3</v>
      </c>
      <c r="M5" s="15" t="s">
        <v>1364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 outlineLevel="1" x14ac:dyDescent="0.2">
      <c r="A6" s="15"/>
      <c r="B6" s="15"/>
      <c r="C6" s="77"/>
      <c r="D6" s="17"/>
      <c r="E6" s="15"/>
      <c r="F6" s="29"/>
      <c r="G6" s="15"/>
      <c r="H6" s="15"/>
      <c r="I6" s="15" t="s">
        <v>578</v>
      </c>
      <c r="J6" s="91">
        <v>101</v>
      </c>
      <c r="K6" s="17" t="s">
        <v>1336</v>
      </c>
      <c r="L6" s="15">
        <v>1</v>
      </c>
      <c r="M6" s="15" t="s">
        <v>1364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outlineLevel="1" x14ac:dyDescent="0.2">
      <c r="A7" s="15"/>
      <c r="B7" s="15"/>
      <c r="C7" s="77"/>
      <c r="D7" s="17"/>
      <c r="E7" s="15"/>
      <c r="F7" s="29"/>
      <c r="G7" s="15"/>
      <c r="H7" s="15"/>
      <c r="I7" s="15" t="s">
        <v>578</v>
      </c>
      <c r="J7" s="91">
        <v>95</v>
      </c>
      <c r="K7" s="17" t="s">
        <v>175</v>
      </c>
      <c r="L7" s="15">
        <v>1</v>
      </c>
      <c r="M7" s="15" t="s">
        <v>1364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 outlineLevel="1" x14ac:dyDescent="0.2">
      <c r="A8" s="15" t="s">
        <v>1108</v>
      </c>
      <c r="B8" s="15" t="s">
        <v>631</v>
      </c>
      <c r="C8" s="77">
        <v>1000000008</v>
      </c>
      <c r="D8" s="17" t="s">
        <v>107</v>
      </c>
      <c r="E8" s="15">
        <v>2</v>
      </c>
      <c r="F8" s="29">
        <v>40</v>
      </c>
      <c r="G8" s="15">
        <v>80</v>
      </c>
      <c r="H8" s="15" t="s">
        <v>1108</v>
      </c>
      <c r="I8" s="15" t="s">
        <v>631</v>
      </c>
      <c r="J8" s="77">
        <v>53</v>
      </c>
      <c r="K8" s="17" t="s">
        <v>108</v>
      </c>
      <c r="L8" s="15">
        <v>1</v>
      </c>
      <c r="M8" s="15" t="s">
        <v>1365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 outlineLevel="1" x14ac:dyDescent="0.2">
      <c r="A9" s="15"/>
      <c r="B9" s="15"/>
      <c r="C9" s="77"/>
      <c r="D9" s="17"/>
      <c r="E9" s="15"/>
      <c r="F9" s="29"/>
      <c r="G9" s="15"/>
      <c r="H9" s="15"/>
      <c r="I9" s="15" t="s">
        <v>631</v>
      </c>
      <c r="J9" s="91">
        <v>101</v>
      </c>
      <c r="K9" s="17" t="s">
        <v>1336</v>
      </c>
      <c r="L9" s="15">
        <v>1</v>
      </c>
      <c r="M9" s="15" t="s">
        <v>1365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 outlineLevel="1" x14ac:dyDescent="0.2">
      <c r="A10" s="15" t="s">
        <v>1108</v>
      </c>
      <c r="B10" s="15" t="s">
        <v>595</v>
      </c>
      <c r="C10" s="77">
        <v>1000000008</v>
      </c>
      <c r="D10" s="17" t="s">
        <v>107</v>
      </c>
      <c r="E10" s="15">
        <v>6</v>
      </c>
      <c r="F10" s="29">
        <v>40</v>
      </c>
      <c r="G10" s="15">
        <v>240</v>
      </c>
      <c r="H10" s="15" t="s">
        <v>1108</v>
      </c>
      <c r="I10" s="15" t="s">
        <v>595</v>
      </c>
      <c r="J10" s="77">
        <v>53</v>
      </c>
      <c r="K10" s="17" t="s">
        <v>108</v>
      </c>
      <c r="L10" s="15">
        <v>2</v>
      </c>
      <c r="M10" s="15" t="s">
        <v>1366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 outlineLevel="1" x14ac:dyDescent="0.2">
      <c r="A11" s="15"/>
      <c r="B11" s="15"/>
      <c r="C11" s="77"/>
      <c r="D11" s="17"/>
      <c r="E11" s="15"/>
      <c r="F11" s="29"/>
      <c r="G11" s="15"/>
      <c r="H11" s="15"/>
      <c r="I11" s="15" t="s">
        <v>595</v>
      </c>
      <c r="J11" s="91">
        <v>98</v>
      </c>
      <c r="K11" s="17" t="s">
        <v>1339</v>
      </c>
      <c r="L11" s="15">
        <v>4</v>
      </c>
      <c r="M11" s="15" t="s">
        <v>1366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x14ac:dyDescent="0.2">
      <c r="A12" s="15" t="s">
        <v>1108</v>
      </c>
      <c r="B12" s="15" t="s">
        <v>739</v>
      </c>
      <c r="C12" s="77">
        <v>1000000008</v>
      </c>
      <c r="D12" s="17" t="s">
        <v>107</v>
      </c>
      <c r="E12" s="15">
        <v>7</v>
      </c>
      <c r="F12" s="29">
        <v>25</v>
      </c>
      <c r="G12" s="15">
        <v>175</v>
      </c>
      <c r="H12" s="15" t="s">
        <v>1108</v>
      </c>
      <c r="I12" s="15" t="s">
        <v>739</v>
      </c>
      <c r="J12" s="77">
        <v>53</v>
      </c>
      <c r="K12" s="17" t="s">
        <v>108</v>
      </c>
      <c r="L12" s="15">
        <v>3</v>
      </c>
      <c r="M12" s="15" t="s">
        <v>1057</v>
      </c>
    </row>
    <row r="13" spans="1:26" ht="13.5" customHeight="1" outlineLevel="1" x14ac:dyDescent="0.2">
      <c r="A13" s="15"/>
      <c r="B13" s="15"/>
      <c r="C13" s="77"/>
      <c r="D13" s="17"/>
      <c r="E13" s="15"/>
      <c r="F13" s="29"/>
      <c r="G13" s="15"/>
      <c r="H13" s="15"/>
      <c r="I13" s="15" t="s">
        <v>739</v>
      </c>
      <c r="J13" s="91">
        <v>98</v>
      </c>
      <c r="K13" s="17" t="s">
        <v>1339</v>
      </c>
      <c r="L13" s="15">
        <v>4</v>
      </c>
      <c r="M13" s="15" t="s">
        <v>1057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 outlineLevel="1" x14ac:dyDescent="0.2">
      <c r="A14" s="15" t="s">
        <v>1117</v>
      </c>
      <c r="B14" s="15" t="s">
        <v>621</v>
      </c>
      <c r="C14" s="77">
        <v>1000000007</v>
      </c>
      <c r="D14" s="17" t="s">
        <v>1272</v>
      </c>
      <c r="E14" s="15">
        <v>11</v>
      </c>
      <c r="F14" s="29">
        <v>50</v>
      </c>
      <c r="G14" s="15">
        <v>550</v>
      </c>
      <c r="H14" s="15" t="s">
        <v>1117</v>
      </c>
      <c r="I14" s="15" t="s">
        <v>621</v>
      </c>
      <c r="J14" s="77">
        <v>61</v>
      </c>
      <c r="K14" s="17" t="s">
        <v>1336</v>
      </c>
      <c r="L14" s="15">
        <v>11</v>
      </c>
      <c r="M14" s="15" t="s">
        <v>757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 outlineLevel="1" x14ac:dyDescent="0.2">
      <c r="A15" s="15" t="s">
        <v>1117</v>
      </c>
      <c r="B15" s="15" t="s">
        <v>687</v>
      </c>
      <c r="C15" s="77">
        <v>1000000007</v>
      </c>
      <c r="D15" s="17" t="s">
        <v>1272</v>
      </c>
      <c r="E15" s="15">
        <v>8</v>
      </c>
      <c r="F15" s="29">
        <v>85</v>
      </c>
      <c r="G15" s="15">
        <v>680</v>
      </c>
      <c r="H15" s="15" t="s">
        <v>1117</v>
      </c>
      <c r="I15" s="15" t="s">
        <v>687</v>
      </c>
      <c r="J15" s="77">
        <v>61</v>
      </c>
      <c r="K15" s="17" t="s">
        <v>1336</v>
      </c>
      <c r="L15" s="15">
        <v>8</v>
      </c>
      <c r="M15" s="15" t="s">
        <v>1380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 outlineLevel="1" x14ac:dyDescent="0.2">
      <c r="A16" s="15" t="s">
        <v>1126</v>
      </c>
      <c r="B16" s="15" t="s">
        <v>578</v>
      </c>
      <c r="C16" s="77">
        <v>1000000005</v>
      </c>
      <c r="D16" s="17" t="s">
        <v>1274</v>
      </c>
      <c r="E16" s="15">
        <v>5</v>
      </c>
      <c r="F16" s="29">
        <v>50</v>
      </c>
      <c r="G16" s="15">
        <v>250</v>
      </c>
      <c r="H16" s="15" t="s">
        <v>1126</v>
      </c>
      <c r="I16" s="15" t="s">
        <v>578</v>
      </c>
      <c r="J16" s="77">
        <v>65</v>
      </c>
      <c r="K16" s="17" t="s">
        <v>80</v>
      </c>
      <c r="L16" s="15">
        <v>5</v>
      </c>
      <c r="M16" s="15" t="s">
        <v>1382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 x14ac:dyDescent="0.2">
      <c r="A17" s="15" t="s">
        <v>1126</v>
      </c>
      <c r="B17" s="15" t="s">
        <v>595</v>
      </c>
      <c r="C17" s="77">
        <v>1000000005</v>
      </c>
      <c r="D17" s="17" t="s">
        <v>1274</v>
      </c>
      <c r="E17" s="15">
        <v>5</v>
      </c>
      <c r="F17" s="29">
        <v>40</v>
      </c>
      <c r="G17" s="15">
        <v>200</v>
      </c>
      <c r="H17" s="15" t="s">
        <v>1126</v>
      </c>
      <c r="I17" s="15" t="s">
        <v>595</v>
      </c>
      <c r="J17" s="77">
        <v>65</v>
      </c>
      <c r="K17" s="17" t="s">
        <v>80</v>
      </c>
      <c r="L17" s="15">
        <v>5</v>
      </c>
      <c r="M17" s="15" t="s">
        <v>1388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 outlineLevel="1" x14ac:dyDescent="0.2">
      <c r="A18" s="15" t="s">
        <v>1126</v>
      </c>
      <c r="B18" s="15" t="s">
        <v>603</v>
      </c>
      <c r="C18" s="77">
        <v>1000000006</v>
      </c>
      <c r="D18" s="17" t="s">
        <v>220</v>
      </c>
      <c r="E18" s="15">
        <v>9</v>
      </c>
      <c r="F18" s="29">
        <v>40</v>
      </c>
      <c r="G18" s="15">
        <v>360</v>
      </c>
      <c r="H18" s="15" t="s">
        <v>1126</v>
      </c>
      <c r="I18" s="15" t="s">
        <v>603</v>
      </c>
      <c r="J18" s="77">
        <v>76</v>
      </c>
      <c r="K18" s="17" t="s">
        <v>136</v>
      </c>
      <c r="L18" s="15">
        <v>9</v>
      </c>
      <c r="M18" s="15" t="s">
        <v>1390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 x14ac:dyDescent="0.2">
      <c r="A19" s="15" t="s">
        <v>1137</v>
      </c>
      <c r="B19" s="15" t="s">
        <v>657</v>
      </c>
      <c r="C19" s="77">
        <v>1000000001</v>
      </c>
      <c r="D19" s="17" t="s">
        <v>1276</v>
      </c>
      <c r="E19" s="15">
        <v>2</v>
      </c>
      <c r="F19" s="29">
        <v>20</v>
      </c>
      <c r="G19" s="15">
        <v>40</v>
      </c>
      <c r="H19" s="15" t="s">
        <v>1137</v>
      </c>
      <c r="I19" s="15" t="s">
        <v>657</v>
      </c>
      <c r="J19" s="77">
        <v>71</v>
      </c>
      <c r="K19" s="17" t="s">
        <v>1346</v>
      </c>
      <c r="L19" s="15">
        <v>2</v>
      </c>
      <c r="M19" s="15" t="s">
        <v>1391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 outlineLevel="1" x14ac:dyDescent="0.25">
      <c r="A20" s="15" t="s">
        <v>1137</v>
      </c>
      <c r="B20" s="15" t="s">
        <v>631</v>
      </c>
      <c r="C20" s="77">
        <v>1000000001</v>
      </c>
      <c r="D20" s="17" t="s">
        <v>1276</v>
      </c>
      <c r="E20" s="15">
        <v>3</v>
      </c>
      <c r="F20" s="29">
        <v>40</v>
      </c>
      <c r="G20" s="15">
        <v>120</v>
      </c>
      <c r="H20" s="15" t="s">
        <v>1137</v>
      </c>
      <c r="I20" s="15" t="s">
        <v>631</v>
      </c>
      <c r="J20" s="77">
        <v>71</v>
      </c>
      <c r="K20" s="17" t="s">
        <v>1392</v>
      </c>
      <c r="L20" s="15">
        <v>2</v>
      </c>
      <c r="M20" s="6" t="s">
        <v>1033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.5" customHeight="1" outlineLevel="1" x14ac:dyDescent="0.25">
      <c r="A21" s="15"/>
      <c r="B21" s="15"/>
      <c r="C21" s="15"/>
      <c r="D21" s="17"/>
      <c r="E21" s="15"/>
      <c r="F21" s="15"/>
      <c r="G21" s="15"/>
      <c r="H21" s="15"/>
      <c r="I21" s="15" t="s">
        <v>631</v>
      </c>
      <c r="J21" s="91">
        <v>71</v>
      </c>
      <c r="K21" s="17" t="s">
        <v>1346</v>
      </c>
      <c r="L21" s="15">
        <v>1</v>
      </c>
      <c r="M21" s="6" t="s">
        <v>1033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 x14ac:dyDescent="0.25">
      <c r="A22" s="15" t="s">
        <v>1137</v>
      </c>
      <c r="B22" s="15" t="s">
        <v>722</v>
      </c>
      <c r="C22" s="77">
        <v>1000000001</v>
      </c>
      <c r="D22" s="17" t="s">
        <v>1276</v>
      </c>
      <c r="E22" s="15">
        <v>5</v>
      </c>
      <c r="F22" s="29">
        <v>25</v>
      </c>
      <c r="G22" s="15">
        <v>125</v>
      </c>
      <c r="H22" s="15" t="s">
        <v>1137</v>
      </c>
      <c r="I22" s="15" t="s">
        <v>722</v>
      </c>
      <c r="J22" s="77">
        <v>71</v>
      </c>
      <c r="K22" s="17" t="s">
        <v>1346</v>
      </c>
      <c r="L22" s="15">
        <v>2</v>
      </c>
      <c r="M22" s="6" t="s">
        <v>1393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 outlineLevel="1" x14ac:dyDescent="0.2">
      <c r="A23" s="15"/>
      <c r="B23" s="15"/>
      <c r="C23" s="15"/>
      <c r="D23" s="17"/>
      <c r="E23" s="15"/>
      <c r="F23" s="15"/>
      <c r="G23" s="15"/>
      <c r="H23" s="15"/>
      <c r="I23" s="15" t="s">
        <v>722</v>
      </c>
      <c r="J23" s="91">
        <v>71</v>
      </c>
      <c r="K23" s="17" t="s">
        <v>1346</v>
      </c>
      <c r="L23" s="15">
        <v>2</v>
      </c>
      <c r="M23" s="15" t="s">
        <v>1393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 x14ac:dyDescent="0.2">
      <c r="A24" s="15"/>
      <c r="B24" s="15"/>
      <c r="C24" s="15"/>
      <c r="D24" s="17"/>
      <c r="E24" s="15"/>
      <c r="F24" s="15"/>
      <c r="G24" s="15"/>
      <c r="H24" s="15"/>
      <c r="I24" s="15" t="s">
        <v>722</v>
      </c>
      <c r="J24" s="91">
        <v>71</v>
      </c>
      <c r="K24" s="17" t="s">
        <v>1346</v>
      </c>
      <c r="L24" s="15">
        <v>1</v>
      </c>
      <c r="M24" s="15" t="s">
        <v>1393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 x14ac:dyDescent="0.2">
      <c r="A25" s="15" t="s">
        <v>1137</v>
      </c>
      <c r="B25" s="15" t="s">
        <v>679</v>
      </c>
      <c r="C25" s="77">
        <v>1000000003</v>
      </c>
      <c r="D25" s="17" t="s">
        <v>1277</v>
      </c>
      <c r="E25" s="15">
        <v>3</v>
      </c>
      <c r="F25" s="29">
        <v>125</v>
      </c>
      <c r="G25" s="15">
        <v>375</v>
      </c>
      <c r="H25" s="15" t="s">
        <v>1137</v>
      </c>
      <c r="I25" s="15" t="s">
        <v>679</v>
      </c>
      <c r="J25" s="77">
        <v>83</v>
      </c>
      <c r="K25" s="17" t="s">
        <v>1347</v>
      </c>
      <c r="L25" s="15">
        <v>2</v>
      </c>
      <c r="M25" s="15" t="s">
        <v>1394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 x14ac:dyDescent="0.2">
      <c r="A26" s="15"/>
      <c r="B26" s="15"/>
      <c r="C26" s="15"/>
      <c r="D26" s="17"/>
      <c r="E26" s="15"/>
      <c r="F26" s="15"/>
      <c r="G26" s="15"/>
      <c r="H26" s="15"/>
      <c r="I26" s="15" t="s">
        <v>679</v>
      </c>
      <c r="J26" s="91">
        <v>83</v>
      </c>
      <c r="K26" s="17" t="s">
        <v>1347</v>
      </c>
      <c r="L26" s="15">
        <v>1</v>
      </c>
      <c r="M26" s="15" t="s">
        <v>1394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 x14ac:dyDescent="0.2">
      <c r="A27" s="15" t="s">
        <v>1137</v>
      </c>
      <c r="B27" s="15" t="s">
        <v>736</v>
      </c>
      <c r="C27" s="77">
        <v>1000000003</v>
      </c>
      <c r="D27" s="17" t="s">
        <v>1277</v>
      </c>
      <c r="E27" s="15">
        <v>6</v>
      </c>
      <c r="F27" s="29">
        <v>50</v>
      </c>
      <c r="G27" s="15">
        <v>300</v>
      </c>
      <c r="H27" s="15" t="s">
        <v>1137</v>
      </c>
      <c r="I27" s="15" t="s">
        <v>736</v>
      </c>
      <c r="J27" s="77">
        <v>83</v>
      </c>
      <c r="K27" s="17" t="s">
        <v>1347</v>
      </c>
      <c r="L27" s="15">
        <v>1</v>
      </c>
      <c r="M27" s="15" t="s">
        <v>1396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 outlineLevel="1" x14ac:dyDescent="0.2">
      <c r="I28" s="15" t="s">
        <v>736</v>
      </c>
      <c r="J28" s="91">
        <v>83</v>
      </c>
      <c r="K28" s="17" t="s">
        <v>1347</v>
      </c>
      <c r="L28" s="15">
        <v>2</v>
      </c>
      <c r="M28" s="15" t="s">
        <v>1396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 outlineLevel="1" x14ac:dyDescent="0.2">
      <c r="I29" s="15" t="s">
        <v>736</v>
      </c>
      <c r="J29" s="91">
        <v>83</v>
      </c>
      <c r="K29" s="17" t="s">
        <v>1347</v>
      </c>
      <c r="L29" s="15">
        <v>2</v>
      </c>
      <c r="M29" s="15" t="s">
        <v>1396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5" customHeight="1" x14ac:dyDescent="0.2">
      <c r="I30" s="15" t="s">
        <v>736</v>
      </c>
      <c r="J30" s="91">
        <v>83</v>
      </c>
      <c r="K30" s="17" t="s">
        <v>1277</v>
      </c>
      <c r="L30" s="15">
        <v>1</v>
      </c>
      <c r="M30" s="15" t="s">
        <v>1396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 x14ac:dyDescent="0.2">
      <c r="A31" s="15"/>
      <c r="B31" s="15"/>
      <c r="C31" s="15"/>
      <c r="D31" s="17"/>
      <c r="E31" s="15"/>
      <c r="F31" s="15"/>
      <c r="G31" s="15"/>
      <c r="H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 outlineLevel="1" x14ac:dyDescent="0.2">
      <c r="A32" s="15"/>
      <c r="B32" s="15"/>
      <c r="C32" s="15"/>
      <c r="D32" s="17"/>
      <c r="E32" s="15"/>
      <c r="F32" s="15"/>
      <c r="G32" s="15"/>
      <c r="H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 x14ac:dyDescent="0.2">
      <c r="A33" s="15"/>
      <c r="B33" s="15"/>
      <c r="C33" s="15"/>
      <c r="D33" s="17"/>
      <c r="E33" s="15"/>
      <c r="F33" s="15"/>
      <c r="G33" s="15"/>
      <c r="H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5" customHeight="1" x14ac:dyDescent="0.2">
      <c r="A36" s="15"/>
      <c r="B36" s="15"/>
      <c r="C36" s="15"/>
      <c r="D36" s="15"/>
      <c r="E36" s="15">
        <f>SUM(E2:E33)</f>
        <v>91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3.5" customHeight="1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3.5" customHeight="1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3.5" customHeight="1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</sheetData>
  <autoFilter ref="A1:L33" xr:uid="{00000000-0009-0000-0000-000004000000}"/>
  <printOptions gridLines="1"/>
  <pageMargins left="0.25" right="0.25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 x14ac:dyDescent="0.2"/>
  <cols>
    <col min="1" max="1" width="17.5" customWidth="1"/>
    <col min="2" max="2" width="17.25" customWidth="1"/>
    <col min="3" max="3" width="7.625" customWidth="1"/>
    <col min="4" max="4" width="11.875" customWidth="1"/>
    <col min="5" max="5" width="9" customWidth="1"/>
    <col min="6" max="6" width="12.125" customWidth="1"/>
    <col min="7" max="7" width="5" customWidth="1"/>
    <col min="8" max="8" width="5.75" customWidth="1"/>
    <col min="9" max="26" width="7.625" customWidth="1"/>
  </cols>
  <sheetData>
    <row r="1" spans="1:26" ht="13.5" customHeight="1" x14ac:dyDescent="0.2">
      <c r="A1" s="17" t="s">
        <v>247</v>
      </c>
      <c r="B1" s="17" t="s">
        <v>872</v>
      </c>
      <c r="C1" s="17" t="s">
        <v>879</v>
      </c>
      <c r="D1" s="17" t="s">
        <v>884</v>
      </c>
      <c r="E1" s="17" t="s">
        <v>889</v>
      </c>
      <c r="F1" s="17" t="s">
        <v>22</v>
      </c>
      <c r="G1" s="17" t="s">
        <v>23</v>
      </c>
      <c r="H1" s="17" t="s">
        <v>24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3.5" customHeight="1" x14ac:dyDescent="0.2">
      <c r="A2" s="22" t="s">
        <v>1068</v>
      </c>
      <c r="B2" s="17" t="s">
        <v>1070</v>
      </c>
      <c r="C2" s="17"/>
      <c r="D2" s="17" t="s">
        <v>1074</v>
      </c>
      <c r="E2" s="17">
        <v>1005</v>
      </c>
      <c r="F2" s="17" t="s">
        <v>1072</v>
      </c>
      <c r="G2" s="17" t="s">
        <v>525</v>
      </c>
      <c r="H2" s="17" t="s">
        <v>1073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2">
      <c r="A3" s="22" t="s">
        <v>1082</v>
      </c>
      <c r="B3" s="17" t="s">
        <v>1083</v>
      </c>
      <c r="C3" s="17"/>
      <c r="D3" s="17" t="s">
        <v>1088</v>
      </c>
      <c r="E3" s="17">
        <v>1002</v>
      </c>
      <c r="F3" s="17" t="s">
        <v>1085</v>
      </c>
      <c r="G3" s="17" t="s">
        <v>1086</v>
      </c>
      <c r="H3" s="17" t="s">
        <v>1087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x14ac:dyDescent="0.2">
      <c r="A4" s="22" t="s">
        <v>1090</v>
      </c>
      <c r="B4" s="17" t="s">
        <v>1091</v>
      </c>
      <c r="C4" s="17"/>
      <c r="D4" s="17" t="s">
        <v>1098</v>
      </c>
      <c r="E4" s="17">
        <v>1010</v>
      </c>
      <c r="F4" s="17" t="s">
        <v>1095</v>
      </c>
      <c r="G4" s="17" t="s">
        <v>1096</v>
      </c>
      <c r="H4" s="17" t="s">
        <v>1097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">
      <c r="A5" s="22" t="s">
        <v>1523</v>
      </c>
      <c r="B5" s="17" t="s">
        <v>1101</v>
      </c>
      <c r="C5" s="17"/>
      <c r="D5" s="17" t="s">
        <v>1105</v>
      </c>
      <c r="E5" s="17">
        <v>1001</v>
      </c>
      <c r="F5" s="17" t="s">
        <v>1103</v>
      </c>
      <c r="G5" s="17" t="s">
        <v>1086</v>
      </c>
      <c r="H5" s="17" t="s">
        <v>1104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 x14ac:dyDescent="0.2">
      <c r="A6" s="22" t="s">
        <v>1108</v>
      </c>
      <c r="B6" s="17" t="s">
        <v>1109</v>
      </c>
      <c r="C6" s="17"/>
      <c r="D6" s="17" t="s">
        <v>1114</v>
      </c>
      <c r="E6" s="17">
        <v>1008</v>
      </c>
      <c r="F6" s="17" t="s">
        <v>1111</v>
      </c>
      <c r="G6" s="17" t="s">
        <v>1086</v>
      </c>
      <c r="H6" s="17" t="s">
        <v>1113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x14ac:dyDescent="0.2">
      <c r="A7" s="22" t="s">
        <v>1117</v>
      </c>
      <c r="B7" s="17" t="s">
        <v>1118</v>
      </c>
      <c r="C7" s="17"/>
      <c r="D7" s="17" t="s">
        <v>1123</v>
      </c>
      <c r="E7" s="17">
        <v>1013</v>
      </c>
      <c r="F7" s="17" t="s">
        <v>1120</v>
      </c>
      <c r="G7" s="17" t="s">
        <v>1086</v>
      </c>
      <c r="H7" s="17" t="s">
        <v>1121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 x14ac:dyDescent="0.2">
      <c r="A8" s="22" t="s">
        <v>1126</v>
      </c>
      <c r="B8" s="17" t="s">
        <v>1127</v>
      </c>
      <c r="C8" s="17"/>
      <c r="D8" s="17" t="s">
        <v>1133</v>
      </c>
      <c r="E8" s="17">
        <v>1006</v>
      </c>
      <c r="F8" s="17" t="s">
        <v>1130</v>
      </c>
      <c r="G8" s="17" t="s">
        <v>1132</v>
      </c>
      <c r="H8" s="17" t="s">
        <v>386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 x14ac:dyDescent="0.2">
      <c r="A9" s="22" t="s">
        <v>1137</v>
      </c>
      <c r="B9" s="17" t="s">
        <v>1138</v>
      </c>
      <c r="C9" s="17"/>
      <c r="D9" s="17" t="s">
        <v>1140</v>
      </c>
      <c r="E9" s="17" t="s">
        <v>1136</v>
      </c>
      <c r="F9" s="17" t="s">
        <v>1103</v>
      </c>
      <c r="G9" s="17" t="s">
        <v>1086</v>
      </c>
      <c r="H9" s="17" t="s">
        <v>1139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 x14ac:dyDescent="0.2">
      <c r="A10" s="22" t="s">
        <v>1145</v>
      </c>
      <c r="B10" s="17" t="s">
        <v>1146</v>
      </c>
      <c r="C10" s="17"/>
      <c r="D10" s="17" t="s">
        <v>1150</v>
      </c>
      <c r="E10" s="17">
        <v>1003</v>
      </c>
      <c r="F10" s="17" t="s">
        <v>1148</v>
      </c>
      <c r="G10" s="17" t="s">
        <v>1086</v>
      </c>
      <c r="H10" s="17" t="s">
        <v>1149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 x14ac:dyDescent="0.2">
      <c r="A11" s="22" t="s">
        <v>1154</v>
      </c>
      <c r="B11" s="17" t="s">
        <v>1156</v>
      </c>
      <c r="C11" s="17" t="s">
        <v>1157</v>
      </c>
      <c r="D11" s="17" t="s">
        <v>1159</v>
      </c>
      <c r="E11" s="17">
        <v>1011</v>
      </c>
      <c r="F11" s="17" t="s">
        <v>1103</v>
      </c>
      <c r="G11" s="17" t="s">
        <v>1086</v>
      </c>
      <c r="H11" s="17" t="s">
        <v>1158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 x14ac:dyDescent="0.2">
      <c r="A12" s="22" t="s">
        <v>1163</v>
      </c>
      <c r="B12" s="17" t="s">
        <v>1164</v>
      </c>
      <c r="C12" s="17" t="s">
        <v>1165</v>
      </c>
      <c r="D12" s="17" t="s">
        <v>1169</v>
      </c>
      <c r="E12" s="17">
        <v>1004</v>
      </c>
      <c r="F12" s="17" t="s">
        <v>1166</v>
      </c>
      <c r="G12" s="17" t="s">
        <v>1167</v>
      </c>
      <c r="H12" s="17" t="s">
        <v>1168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 x14ac:dyDescent="0.2">
      <c r="A13" s="22" t="s">
        <v>1524</v>
      </c>
      <c r="B13" s="17" t="s">
        <v>1175</v>
      </c>
      <c r="C13" s="17"/>
      <c r="D13" s="17" t="s">
        <v>1179</v>
      </c>
      <c r="E13" s="17">
        <v>1012</v>
      </c>
      <c r="F13" s="17" t="s">
        <v>1177</v>
      </c>
      <c r="G13" s="17" t="s">
        <v>1086</v>
      </c>
      <c r="H13" s="17" t="s">
        <v>1178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 x14ac:dyDescent="0.2">
      <c r="A14" s="22" t="s">
        <v>1181</v>
      </c>
      <c r="B14" s="17" t="s">
        <v>1182</v>
      </c>
      <c r="C14" s="17"/>
      <c r="D14" s="17" t="s">
        <v>1185</v>
      </c>
      <c r="E14" s="17">
        <v>1009</v>
      </c>
      <c r="F14" s="17" t="s">
        <v>1120</v>
      </c>
      <c r="G14" s="17" t="s">
        <v>1086</v>
      </c>
      <c r="H14" s="17" t="s">
        <v>1184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 x14ac:dyDescent="0.2">
      <c r="A15" s="15"/>
      <c r="B15" s="15"/>
      <c r="C15" s="15"/>
      <c r="D15" s="15"/>
      <c r="E15" s="15"/>
      <c r="F15" s="15"/>
      <c r="G15" s="15"/>
      <c r="H15" s="1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 x14ac:dyDescent="0.2">
      <c r="A16" s="15"/>
      <c r="B16" s="15"/>
      <c r="C16" s="15"/>
      <c r="D16" s="15"/>
      <c r="E16" s="15"/>
      <c r="F16" s="15"/>
      <c r="G16" s="15"/>
      <c r="H16" s="17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 x14ac:dyDescent="0.2">
      <c r="A17" s="15"/>
      <c r="B17" s="15"/>
      <c r="C17" s="15"/>
      <c r="D17" s="15"/>
      <c r="E17" s="15"/>
      <c r="F17" s="15"/>
      <c r="G17" s="15"/>
      <c r="H17" s="17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 x14ac:dyDescent="0.2">
      <c r="A18" s="15"/>
      <c r="B18" s="15"/>
      <c r="C18" s="15"/>
      <c r="D18" s="15"/>
      <c r="E18" s="15"/>
      <c r="F18" s="15"/>
      <c r="G18" s="15"/>
      <c r="H18" s="17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 x14ac:dyDescent="0.2">
      <c r="A19" s="15"/>
      <c r="B19" s="15"/>
      <c r="C19" s="15"/>
      <c r="D19" s="15"/>
      <c r="E19" s="15"/>
      <c r="F19" s="15"/>
      <c r="G19" s="15"/>
      <c r="H19" s="1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 x14ac:dyDescent="0.2">
      <c r="A20" s="15"/>
      <c r="B20" s="15"/>
      <c r="C20" s="15"/>
      <c r="D20" s="15"/>
      <c r="E20" s="15"/>
      <c r="F20" s="15"/>
      <c r="G20" s="15"/>
      <c r="H20" s="17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.5" customHeight="1" x14ac:dyDescent="0.2">
      <c r="A21" s="15"/>
      <c r="B21" s="15"/>
      <c r="C21" s="15"/>
      <c r="D21" s="15"/>
      <c r="E21" s="15"/>
      <c r="F21" s="15"/>
      <c r="G21" s="15"/>
      <c r="H21" s="17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 x14ac:dyDescent="0.2">
      <c r="A22" s="15"/>
      <c r="B22" s="15"/>
      <c r="C22" s="15"/>
      <c r="D22" s="15"/>
      <c r="E22" s="15"/>
      <c r="F22" s="15"/>
      <c r="G22" s="15"/>
      <c r="H22" s="17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 x14ac:dyDescent="0.2">
      <c r="A23" s="15"/>
      <c r="B23" s="15"/>
      <c r="C23" s="15"/>
      <c r="D23" s="15"/>
      <c r="E23" s="15"/>
      <c r="F23" s="15"/>
      <c r="G23" s="15"/>
      <c r="H23" s="17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 x14ac:dyDescent="0.2">
      <c r="A24" s="15"/>
      <c r="B24" s="15"/>
      <c r="C24" s="15"/>
      <c r="D24" s="15"/>
      <c r="E24" s="15"/>
      <c r="F24" s="15"/>
      <c r="G24" s="15"/>
      <c r="H24" s="17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 x14ac:dyDescent="0.2">
      <c r="A25" s="15"/>
      <c r="B25" s="15"/>
      <c r="C25" s="15"/>
      <c r="D25" s="15"/>
      <c r="E25" s="15"/>
      <c r="F25" s="15"/>
      <c r="G25" s="15"/>
      <c r="H25" s="17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 x14ac:dyDescent="0.2">
      <c r="A26" s="15"/>
      <c r="B26" s="15"/>
      <c r="C26" s="15"/>
      <c r="D26" s="15"/>
      <c r="E26" s="15"/>
      <c r="F26" s="15"/>
      <c r="G26" s="15"/>
      <c r="H26" s="17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 x14ac:dyDescent="0.2">
      <c r="A27" s="15"/>
      <c r="B27" s="15"/>
      <c r="C27" s="15"/>
      <c r="D27" s="15"/>
      <c r="E27" s="15"/>
      <c r="F27" s="15"/>
      <c r="G27" s="15"/>
      <c r="H27" s="17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 x14ac:dyDescent="0.2">
      <c r="A28" s="15"/>
      <c r="B28" s="15"/>
      <c r="C28" s="15"/>
      <c r="D28" s="15"/>
      <c r="E28" s="15"/>
      <c r="F28" s="15"/>
      <c r="G28" s="15"/>
      <c r="H28" s="17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 x14ac:dyDescent="0.2">
      <c r="A29" s="15"/>
      <c r="B29" s="15"/>
      <c r="C29" s="15"/>
      <c r="D29" s="15"/>
      <c r="E29" s="15"/>
      <c r="F29" s="15"/>
      <c r="G29" s="15"/>
      <c r="H29" s="17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5" customHeight="1" x14ac:dyDescent="0.2">
      <c r="A30" s="15"/>
      <c r="B30" s="15"/>
      <c r="C30" s="15"/>
      <c r="D30" s="15"/>
      <c r="E30" s="15"/>
      <c r="F30" s="15"/>
      <c r="G30" s="15"/>
      <c r="H30" s="17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 x14ac:dyDescent="0.2">
      <c r="A31" s="15"/>
      <c r="B31" s="15"/>
      <c r="C31" s="15"/>
      <c r="D31" s="15"/>
      <c r="E31" s="15"/>
      <c r="F31" s="15"/>
      <c r="G31" s="15"/>
      <c r="H31" s="17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 x14ac:dyDescent="0.2">
      <c r="A32" s="15"/>
      <c r="B32" s="15"/>
      <c r="C32" s="15"/>
      <c r="D32" s="15"/>
      <c r="E32" s="15"/>
      <c r="F32" s="15"/>
      <c r="G32" s="15"/>
      <c r="H32" s="17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 x14ac:dyDescent="0.2">
      <c r="A33" s="15"/>
      <c r="B33" s="15"/>
      <c r="C33" s="15"/>
      <c r="D33" s="15"/>
      <c r="E33" s="15"/>
      <c r="F33" s="15"/>
      <c r="G33" s="15"/>
      <c r="H33" s="17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 x14ac:dyDescent="0.2">
      <c r="A34" s="15"/>
      <c r="B34" s="15"/>
      <c r="C34" s="15"/>
      <c r="D34" s="15"/>
      <c r="E34" s="15"/>
      <c r="F34" s="15"/>
      <c r="G34" s="15"/>
      <c r="H34" s="17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 x14ac:dyDescent="0.2">
      <c r="A35" s="15"/>
      <c r="B35" s="15"/>
      <c r="C35" s="15"/>
      <c r="D35" s="15"/>
      <c r="E35" s="15"/>
      <c r="F35" s="15"/>
      <c r="G35" s="15"/>
      <c r="H35" s="17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5" customHeight="1" x14ac:dyDescent="0.2">
      <c r="A36" s="15"/>
      <c r="B36" s="15"/>
      <c r="C36" s="15"/>
      <c r="D36" s="15"/>
      <c r="E36" s="15"/>
      <c r="F36" s="15"/>
      <c r="G36" s="15"/>
      <c r="H36" s="17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 x14ac:dyDescent="0.2">
      <c r="A37" s="15"/>
      <c r="B37" s="15"/>
      <c r="C37" s="15"/>
      <c r="D37" s="15"/>
      <c r="E37" s="15"/>
      <c r="F37" s="15"/>
      <c r="G37" s="15"/>
      <c r="H37" s="17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 x14ac:dyDescent="0.2">
      <c r="A38" s="15"/>
      <c r="B38" s="15"/>
      <c r="C38" s="15"/>
      <c r="D38" s="15"/>
      <c r="E38" s="15"/>
      <c r="F38" s="15"/>
      <c r="G38" s="15"/>
      <c r="H38" s="17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 x14ac:dyDescent="0.2">
      <c r="A39" s="15"/>
      <c r="B39" s="15"/>
      <c r="C39" s="15"/>
      <c r="D39" s="15"/>
      <c r="E39" s="15"/>
      <c r="F39" s="15"/>
      <c r="G39" s="15"/>
      <c r="H39" s="17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 x14ac:dyDescent="0.2">
      <c r="A40" s="15"/>
      <c r="B40" s="15"/>
      <c r="C40" s="15"/>
      <c r="D40" s="15"/>
      <c r="E40" s="15"/>
      <c r="F40" s="15"/>
      <c r="G40" s="15"/>
      <c r="H40" s="17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 x14ac:dyDescent="0.2">
      <c r="A41" s="15"/>
      <c r="B41" s="15"/>
      <c r="C41" s="15"/>
      <c r="D41" s="15"/>
      <c r="E41" s="15"/>
      <c r="F41" s="15"/>
      <c r="G41" s="15"/>
      <c r="H41" s="17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 x14ac:dyDescent="0.2">
      <c r="A42" s="15"/>
      <c r="B42" s="15"/>
      <c r="C42" s="15"/>
      <c r="D42" s="15"/>
      <c r="E42" s="15"/>
      <c r="F42" s="15"/>
      <c r="G42" s="15"/>
      <c r="H42" s="17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 x14ac:dyDescent="0.2">
      <c r="A43" s="15"/>
      <c r="B43" s="15"/>
      <c r="C43" s="15"/>
      <c r="D43" s="15"/>
      <c r="E43" s="15"/>
      <c r="F43" s="15"/>
      <c r="G43" s="15"/>
      <c r="H43" s="17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 x14ac:dyDescent="0.2">
      <c r="A44" s="15"/>
      <c r="B44" s="15"/>
      <c r="C44" s="15"/>
      <c r="D44" s="15"/>
      <c r="E44" s="15"/>
      <c r="F44" s="15"/>
      <c r="G44" s="15"/>
      <c r="H44" s="17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 x14ac:dyDescent="0.2">
      <c r="A45" s="15"/>
      <c r="B45" s="15"/>
      <c r="C45" s="15"/>
      <c r="D45" s="15"/>
      <c r="E45" s="15"/>
      <c r="F45" s="15"/>
      <c r="G45" s="15"/>
      <c r="H45" s="17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 x14ac:dyDescent="0.2">
      <c r="A46" s="15"/>
      <c r="B46" s="15"/>
      <c r="C46" s="15"/>
      <c r="D46" s="15"/>
      <c r="E46" s="15"/>
      <c r="F46" s="15"/>
      <c r="G46" s="15"/>
      <c r="H46" s="17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 x14ac:dyDescent="0.2">
      <c r="A47" s="15"/>
      <c r="B47" s="15"/>
      <c r="C47" s="15"/>
      <c r="D47" s="15"/>
      <c r="E47" s="15"/>
      <c r="F47" s="15"/>
      <c r="G47" s="15"/>
      <c r="H47" s="17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 x14ac:dyDescent="0.2">
      <c r="A48" s="15"/>
      <c r="B48" s="15"/>
      <c r="C48" s="15"/>
      <c r="D48" s="15"/>
      <c r="E48" s="15"/>
      <c r="F48" s="15"/>
      <c r="G48" s="15"/>
      <c r="H48" s="17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 x14ac:dyDescent="0.2">
      <c r="A49" s="15"/>
      <c r="B49" s="15"/>
      <c r="C49" s="15"/>
      <c r="D49" s="15"/>
      <c r="E49" s="15"/>
      <c r="F49" s="15"/>
      <c r="G49" s="15"/>
      <c r="H49" s="17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 x14ac:dyDescent="0.2">
      <c r="A50" s="15"/>
      <c r="B50" s="15"/>
      <c r="C50" s="15"/>
      <c r="D50" s="15"/>
      <c r="E50" s="15"/>
      <c r="F50" s="15"/>
      <c r="G50" s="15"/>
      <c r="H50" s="17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 x14ac:dyDescent="0.2">
      <c r="A51" s="15"/>
      <c r="B51" s="15"/>
      <c r="C51" s="15"/>
      <c r="D51" s="15"/>
      <c r="E51" s="15"/>
      <c r="F51" s="15"/>
      <c r="G51" s="15"/>
      <c r="H51" s="17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 x14ac:dyDescent="0.2">
      <c r="A52" s="15"/>
      <c r="B52" s="15"/>
      <c r="C52" s="15"/>
      <c r="D52" s="15"/>
      <c r="E52" s="15"/>
      <c r="F52" s="15"/>
      <c r="G52" s="15"/>
      <c r="H52" s="17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 x14ac:dyDescent="0.2">
      <c r="A53" s="15"/>
      <c r="B53" s="15"/>
      <c r="C53" s="15"/>
      <c r="D53" s="15"/>
      <c r="E53" s="15"/>
      <c r="F53" s="15"/>
      <c r="G53" s="15"/>
      <c r="H53" s="17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 x14ac:dyDescent="0.2">
      <c r="A54" s="15"/>
      <c r="B54" s="15"/>
      <c r="C54" s="15"/>
      <c r="D54" s="15"/>
      <c r="E54" s="15"/>
      <c r="F54" s="15"/>
      <c r="G54" s="15"/>
      <c r="H54" s="17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 x14ac:dyDescent="0.2">
      <c r="A55" s="15"/>
      <c r="B55" s="15"/>
      <c r="C55" s="15"/>
      <c r="D55" s="15"/>
      <c r="E55" s="15"/>
      <c r="F55" s="15"/>
      <c r="G55" s="15"/>
      <c r="H55" s="17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 x14ac:dyDescent="0.2">
      <c r="A56" s="15"/>
      <c r="B56" s="15"/>
      <c r="C56" s="15"/>
      <c r="D56" s="15"/>
      <c r="E56" s="15"/>
      <c r="F56" s="15"/>
      <c r="G56" s="15"/>
      <c r="H56" s="17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 x14ac:dyDescent="0.2">
      <c r="A57" s="15"/>
      <c r="B57" s="15"/>
      <c r="C57" s="15"/>
      <c r="D57" s="15"/>
      <c r="E57" s="15"/>
      <c r="F57" s="15"/>
      <c r="G57" s="15"/>
      <c r="H57" s="17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 x14ac:dyDescent="0.2">
      <c r="A58" s="15"/>
      <c r="B58" s="15"/>
      <c r="C58" s="15"/>
      <c r="D58" s="15"/>
      <c r="E58" s="15"/>
      <c r="F58" s="15"/>
      <c r="G58" s="15"/>
      <c r="H58" s="17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 x14ac:dyDescent="0.2">
      <c r="A59" s="15"/>
      <c r="B59" s="15"/>
      <c r="C59" s="15"/>
      <c r="D59" s="15"/>
      <c r="E59" s="15"/>
      <c r="F59" s="15"/>
      <c r="G59" s="15"/>
      <c r="H59" s="17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 x14ac:dyDescent="0.2">
      <c r="A60" s="15"/>
      <c r="B60" s="15"/>
      <c r="C60" s="15"/>
      <c r="D60" s="15"/>
      <c r="E60" s="15"/>
      <c r="F60" s="15"/>
      <c r="G60" s="15"/>
      <c r="H60" s="17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 x14ac:dyDescent="0.2">
      <c r="A61" s="15"/>
      <c r="B61" s="15"/>
      <c r="C61" s="15"/>
      <c r="D61" s="15"/>
      <c r="E61" s="15"/>
      <c r="F61" s="15"/>
      <c r="G61" s="15"/>
      <c r="H61" s="17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 x14ac:dyDescent="0.2">
      <c r="A62" s="15"/>
      <c r="B62" s="15"/>
      <c r="C62" s="15"/>
      <c r="D62" s="15"/>
      <c r="E62" s="15"/>
      <c r="F62" s="15"/>
      <c r="G62" s="15"/>
      <c r="H62" s="17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 x14ac:dyDescent="0.2">
      <c r="A63" s="15"/>
      <c r="B63" s="15"/>
      <c r="C63" s="15"/>
      <c r="D63" s="15"/>
      <c r="E63" s="15"/>
      <c r="F63" s="15"/>
      <c r="G63" s="15"/>
      <c r="H63" s="17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 x14ac:dyDescent="0.2">
      <c r="A64" s="15"/>
      <c r="B64" s="15"/>
      <c r="C64" s="15"/>
      <c r="D64" s="15"/>
      <c r="E64" s="15"/>
      <c r="F64" s="15"/>
      <c r="G64" s="15"/>
      <c r="H64" s="17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 x14ac:dyDescent="0.2">
      <c r="A65" s="15"/>
      <c r="B65" s="15"/>
      <c r="C65" s="15"/>
      <c r="D65" s="15"/>
      <c r="E65" s="15"/>
      <c r="F65" s="15"/>
      <c r="G65" s="15"/>
      <c r="H65" s="17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 x14ac:dyDescent="0.2">
      <c r="A66" s="15"/>
      <c r="B66" s="15"/>
      <c r="C66" s="15"/>
      <c r="D66" s="15"/>
      <c r="E66" s="15"/>
      <c r="F66" s="15"/>
      <c r="G66" s="15"/>
      <c r="H66" s="17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 x14ac:dyDescent="0.2">
      <c r="A67" s="15"/>
      <c r="B67" s="15"/>
      <c r="C67" s="15"/>
      <c r="D67" s="15"/>
      <c r="E67" s="15"/>
      <c r="F67" s="15"/>
      <c r="G67" s="15"/>
      <c r="H67" s="17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 x14ac:dyDescent="0.2">
      <c r="A68" s="15"/>
      <c r="B68" s="15"/>
      <c r="C68" s="15"/>
      <c r="D68" s="15"/>
      <c r="E68" s="15"/>
      <c r="F68" s="15"/>
      <c r="G68" s="15"/>
      <c r="H68" s="17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 x14ac:dyDescent="0.2">
      <c r="A69" s="15"/>
      <c r="B69" s="15"/>
      <c r="C69" s="15"/>
      <c r="D69" s="15"/>
      <c r="E69" s="15"/>
      <c r="F69" s="15"/>
      <c r="G69" s="15"/>
      <c r="H69" s="17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 x14ac:dyDescent="0.2">
      <c r="A70" s="15"/>
      <c r="B70" s="15"/>
      <c r="C70" s="15"/>
      <c r="D70" s="15"/>
      <c r="E70" s="15"/>
      <c r="F70" s="15"/>
      <c r="G70" s="15"/>
      <c r="H70" s="17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 x14ac:dyDescent="0.2">
      <c r="A71" s="15"/>
      <c r="B71" s="15"/>
      <c r="C71" s="15"/>
      <c r="D71" s="15"/>
      <c r="E71" s="15"/>
      <c r="F71" s="15"/>
      <c r="G71" s="15"/>
      <c r="H71" s="17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 x14ac:dyDescent="0.2">
      <c r="A72" s="15"/>
      <c r="B72" s="15"/>
      <c r="C72" s="15"/>
      <c r="D72" s="15"/>
      <c r="E72" s="15"/>
      <c r="F72" s="15"/>
      <c r="G72" s="15"/>
      <c r="H72" s="17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 x14ac:dyDescent="0.2">
      <c r="A73" s="15"/>
      <c r="B73" s="15"/>
      <c r="C73" s="15"/>
      <c r="D73" s="15"/>
      <c r="E73" s="15"/>
      <c r="F73" s="15"/>
      <c r="G73" s="15"/>
      <c r="H73" s="17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 x14ac:dyDescent="0.2">
      <c r="A74" s="15"/>
      <c r="B74" s="15"/>
      <c r="C74" s="15"/>
      <c r="D74" s="15"/>
      <c r="E74" s="15"/>
      <c r="F74" s="15"/>
      <c r="G74" s="15"/>
      <c r="H74" s="17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 x14ac:dyDescent="0.2">
      <c r="A75" s="15"/>
      <c r="B75" s="15"/>
      <c r="C75" s="15"/>
      <c r="D75" s="15"/>
      <c r="E75" s="15"/>
      <c r="F75" s="15"/>
      <c r="G75" s="15"/>
      <c r="H75" s="17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 x14ac:dyDescent="0.2">
      <c r="A76" s="15"/>
      <c r="B76" s="15"/>
      <c r="C76" s="15"/>
      <c r="D76" s="15"/>
      <c r="E76" s="15"/>
      <c r="F76" s="15"/>
      <c r="G76" s="15"/>
      <c r="H76" s="17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 x14ac:dyDescent="0.2">
      <c r="A77" s="15"/>
      <c r="B77" s="15"/>
      <c r="C77" s="15"/>
      <c r="D77" s="15"/>
      <c r="E77" s="15"/>
      <c r="F77" s="15"/>
      <c r="G77" s="15"/>
      <c r="H77" s="17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 x14ac:dyDescent="0.2">
      <c r="A78" s="15"/>
      <c r="B78" s="15"/>
      <c r="C78" s="15"/>
      <c r="D78" s="15"/>
      <c r="E78" s="15"/>
      <c r="F78" s="15"/>
      <c r="G78" s="15"/>
      <c r="H78" s="17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 x14ac:dyDescent="0.2">
      <c r="A79" s="15"/>
      <c r="B79" s="15"/>
      <c r="C79" s="15"/>
      <c r="D79" s="15"/>
      <c r="E79" s="15"/>
      <c r="F79" s="15"/>
      <c r="G79" s="15"/>
      <c r="H79" s="17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 x14ac:dyDescent="0.2">
      <c r="A80" s="15"/>
      <c r="B80" s="15"/>
      <c r="C80" s="15"/>
      <c r="D80" s="15"/>
      <c r="E80" s="15"/>
      <c r="F80" s="15"/>
      <c r="G80" s="15"/>
      <c r="H80" s="17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 x14ac:dyDescent="0.2">
      <c r="A81" s="15"/>
      <c r="B81" s="15"/>
      <c r="C81" s="15"/>
      <c r="D81" s="15"/>
      <c r="E81" s="15"/>
      <c r="F81" s="15"/>
      <c r="G81" s="15"/>
      <c r="H81" s="17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 x14ac:dyDescent="0.2">
      <c r="A82" s="15"/>
      <c r="B82" s="15"/>
      <c r="C82" s="15"/>
      <c r="D82" s="15"/>
      <c r="E82" s="15"/>
      <c r="F82" s="15"/>
      <c r="G82" s="15"/>
      <c r="H82" s="17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 x14ac:dyDescent="0.2">
      <c r="A83" s="15"/>
      <c r="B83" s="15"/>
      <c r="C83" s="15"/>
      <c r="D83" s="15"/>
      <c r="E83" s="15"/>
      <c r="F83" s="15"/>
      <c r="G83" s="15"/>
      <c r="H83" s="17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 x14ac:dyDescent="0.2">
      <c r="A84" s="15"/>
      <c r="B84" s="15"/>
      <c r="C84" s="15"/>
      <c r="D84" s="15"/>
      <c r="E84" s="15"/>
      <c r="F84" s="15"/>
      <c r="G84" s="15"/>
      <c r="H84" s="17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 x14ac:dyDescent="0.2">
      <c r="A85" s="15"/>
      <c r="B85" s="15"/>
      <c r="C85" s="15"/>
      <c r="D85" s="15"/>
      <c r="E85" s="15"/>
      <c r="F85" s="15"/>
      <c r="G85" s="15"/>
      <c r="H85" s="17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 x14ac:dyDescent="0.2">
      <c r="A86" s="15"/>
      <c r="B86" s="15"/>
      <c r="C86" s="15"/>
      <c r="D86" s="15"/>
      <c r="E86" s="15"/>
      <c r="F86" s="15"/>
      <c r="G86" s="15"/>
      <c r="H86" s="17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 x14ac:dyDescent="0.2">
      <c r="A87" s="15"/>
      <c r="B87" s="15"/>
      <c r="C87" s="15"/>
      <c r="D87" s="15"/>
      <c r="E87" s="15"/>
      <c r="F87" s="15"/>
      <c r="G87" s="15"/>
      <c r="H87" s="17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 x14ac:dyDescent="0.2">
      <c r="A88" s="15"/>
      <c r="B88" s="15"/>
      <c r="C88" s="15"/>
      <c r="D88" s="15"/>
      <c r="E88" s="15"/>
      <c r="F88" s="15"/>
      <c r="G88" s="15"/>
      <c r="H88" s="17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 x14ac:dyDescent="0.2">
      <c r="A89" s="15"/>
      <c r="B89" s="15"/>
      <c r="C89" s="15"/>
      <c r="D89" s="15"/>
      <c r="E89" s="15"/>
      <c r="F89" s="15"/>
      <c r="G89" s="15"/>
      <c r="H89" s="17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 x14ac:dyDescent="0.2">
      <c r="A90" s="15"/>
      <c r="B90" s="15"/>
      <c r="C90" s="15"/>
      <c r="D90" s="15"/>
      <c r="E90" s="15"/>
      <c r="F90" s="15"/>
      <c r="G90" s="15"/>
      <c r="H90" s="17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 x14ac:dyDescent="0.2">
      <c r="A91" s="15"/>
      <c r="B91" s="15"/>
      <c r="C91" s="15"/>
      <c r="D91" s="15"/>
      <c r="E91" s="15"/>
      <c r="F91" s="15"/>
      <c r="G91" s="15"/>
      <c r="H91" s="17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 x14ac:dyDescent="0.2">
      <c r="A92" s="15"/>
      <c r="B92" s="15"/>
      <c r="C92" s="15"/>
      <c r="D92" s="15"/>
      <c r="E92" s="15"/>
      <c r="F92" s="15"/>
      <c r="G92" s="15"/>
      <c r="H92" s="17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 x14ac:dyDescent="0.2">
      <c r="A93" s="15"/>
      <c r="B93" s="15"/>
      <c r="C93" s="15"/>
      <c r="D93" s="15"/>
      <c r="E93" s="15"/>
      <c r="F93" s="15"/>
      <c r="G93" s="15"/>
      <c r="H93" s="17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 x14ac:dyDescent="0.2">
      <c r="A94" s="15"/>
      <c r="B94" s="15"/>
      <c r="C94" s="15"/>
      <c r="D94" s="15"/>
      <c r="E94" s="15"/>
      <c r="F94" s="15"/>
      <c r="G94" s="15"/>
      <c r="H94" s="17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 x14ac:dyDescent="0.2">
      <c r="A95" s="15"/>
      <c r="B95" s="15"/>
      <c r="C95" s="15"/>
      <c r="D95" s="15"/>
      <c r="E95" s="15"/>
      <c r="F95" s="15"/>
      <c r="G95" s="15"/>
      <c r="H95" s="17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 x14ac:dyDescent="0.2">
      <c r="A96" s="15"/>
      <c r="B96" s="15"/>
      <c r="C96" s="15"/>
      <c r="D96" s="15"/>
      <c r="E96" s="15"/>
      <c r="F96" s="15"/>
      <c r="G96" s="15"/>
      <c r="H96" s="17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 x14ac:dyDescent="0.2">
      <c r="A97" s="15"/>
      <c r="B97" s="15"/>
      <c r="C97" s="15"/>
      <c r="D97" s="15"/>
      <c r="E97" s="15"/>
      <c r="F97" s="15"/>
      <c r="G97" s="15"/>
      <c r="H97" s="17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 x14ac:dyDescent="0.2">
      <c r="A98" s="15"/>
      <c r="B98" s="15"/>
      <c r="C98" s="15"/>
      <c r="D98" s="15"/>
      <c r="E98" s="15"/>
      <c r="F98" s="15"/>
      <c r="G98" s="15"/>
      <c r="H98" s="17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 x14ac:dyDescent="0.2">
      <c r="A99" s="15"/>
      <c r="B99" s="15"/>
      <c r="C99" s="15"/>
      <c r="D99" s="15"/>
      <c r="E99" s="15"/>
      <c r="F99" s="15"/>
      <c r="G99" s="15"/>
      <c r="H99" s="17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 x14ac:dyDescent="0.2">
      <c r="A100" s="15"/>
      <c r="B100" s="15"/>
      <c r="C100" s="15"/>
      <c r="D100" s="15"/>
      <c r="E100" s="15"/>
      <c r="F100" s="15"/>
      <c r="G100" s="15"/>
      <c r="H100" s="17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 x14ac:dyDescent="0.2">
      <c r="A101" s="15"/>
      <c r="B101" s="15"/>
      <c r="C101" s="15"/>
      <c r="D101" s="15"/>
      <c r="E101" s="15"/>
      <c r="F101" s="15"/>
      <c r="G101" s="15"/>
      <c r="H101" s="17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 x14ac:dyDescent="0.2">
      <c r="A102" s="15"/>
      <c r="B102" s="15"/>
      <c r="C102" s="15"/>
      <c r="D102" s="15"/>
      <c r="E102" s="15"/>
      <c r="F102" s="15"/>
      <c r="G102" s="15"/>
      <c r="H102" s="17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 x14ac:dyDescent="0.2">
      <c r="A103" s="15"/>
      <c r="B103" s="15"/>
      <c r="C103" s="15"/>
      <c r="D103" s="15"/>
      <c r="E103" s="15"/>
      <c r="F103" s="15"/>
      <c r="G103" s="15"/>
      <c r="H103" s="17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 x14ac:dyDescent="0.2">
      <c r="A104" s="15"/>
      <c r="B104" s="15"/>
      <c r="C104" s="15"/>
      <c r="D104" s="15"/>
      <c r="E104" s="15"/>
      <c r="F104" s="15"/>
      <c r="G104" s="15"/>
      <c r="H104" s="17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 x14ac:dyDescent="0.2">
      <c r="A105" s="15"/>
      <c r="B105" s="15"/>
      <c r="C105" s="15"/>
      <c r="D105" s="15"/>
      <c r="E105" s="15"/>
      <c r="F105" s="15"/>
      <c r="G105" s="15"/>
      <c r="H105" s="17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 x14ac:dyDescent="0.2">
      <c r="A106" s="15"/>
      <c r="B106" s="15"/>
      <c r="C106" s="15"/>
      <c r="D106" s="15"/>
      <c r="E106" s="15"/>
      <c r="F106" s="15"/>
      <c r="G106" s="15"/>
      <c r="H106" s="17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 x14ac:dyDescent="0.2">
      <c r="A107" s="15"/>
      <c r="B107" s="15"/>
      <c r="C107" s="15"/>
      <c r="D107" s="15"/>
      <c r="E107" s="15"/>
      <c r="F107" s="15"/>
      <c r="G107" s="15"/>
      <c r="H107" s="17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 x14ac:dyDescent="0.2">
      <c r="A108" s="15"/>
      <c r="B108" s="15"/>
      <c r="C108" s="15"/>
      <c r="D108" s="15"/>
      <c r="E108" s="15"/>
      <c r="F108" s="15"/>
      <c r="G108" s="15"/>
      <c r="H108" s="17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 x14ac:dyDescent="0.2">
      <c r="A109" s="15"/>
      <c r="B109" s="15"/>
      <c r="C109" s="15"/>
      <c r="D109" s="15"/>
      <c r="E109" s="15"/>
      <c r="F109" s="15"/>
      <c r="G109" s="15"/>
      <c r="H109" s="17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 x14ac:dyDescent="0.2">
      <c r="A110" s="15"/>
      <c r="B110" s="15"/>
      <c r="C110" s="15"/>
      <c r="D110" s="15"/>
      <c r="E110" s="15"/>
      <c r="F110" s="15"/>
      <c r="G110" s="15"/>
      <c r="H110" s="17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 x14ac:dyDescent="0.2">
      <c r="A111" s="15"/>
      <c r="B111" s="15"/>
      <c r="C111" s="15"/>
      <c r="D111" s="15"/>
      <c r="E111" s="15"/>
      <c r="F111" s="15"/>
      <c r="G111" s="15"/>
      <c r="H111" s="17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 x14ac:dyDescent="0.2">
      <c r="A112" s="15"/>
      <c r="B112" s="15"/>
      <c r="C112" s="15"/>
      <c r="D112" s="15"/>
      <c r="E112" s="15"/>
      <c r="F112" s="15"/>
      <c r="G112" s="15"/>
      <c r="H112" s="17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 x14ac:dyDescent="0.2">
      <c r="A113" s="15"/>
      <c r="B113" s="15"/>
      <c r="C113" s="15"/>
      <c r="D113" s="15"/>
      <c r="E113" s="15"/>
      <c r="F113" s="15"/>
      <c r="G113" s="15"/>
      <c r="H113" s="17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 x14ac:dyDescent="0.2">
      <c r="A114" s="15"/>
      <c r="B114" s="15"/>
      <c r="C114" s="15"/>
      <c r="D114" s="15"/>
      <c r="E114" s="15"/>
      <c r="F114" s="15"/>
      <c r="G114" s="15"/>
      <c r="H114" s="17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 x14ac:dyDescent="0.2">
      <c r="A115" s="15"/>
      <c r="B115" s="15"/>
      <c r="C115" s="15"/>
      <c r="D115" s="15"/>
      <c r="E115" s="15"/>
      <c r="F115" s="15"/>
      <c r="G115" s="15"/>
      <c r="H115" s="17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 x14ac:dyDescent="0.2">
      <c r="A116" s="15"/>
      <c r="B116" s="15"/>
      <c r="C116" s="15"/>
      <c r="D116" s="15"/>
      <c r="E116" s="15"/>
      <c r="F116" s="15"/>
      <c r="G116" s="15"/>
      <c r="H116" s="17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 x14ac:dyDescent="0.2">
      <c r="A117" s="15"/>
      <c r="B117" s="15"/>
      <c r="C117" s="15"/>
      <c r="D117" s="15"/>
      <c r="E117" s="15"/>
      <c r="F117" s="15"/>
      <c r="G117" s="15"/>
      <c r="H117" s="17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 x14ac:dyDescent="0.2">
      <c r="A118" s="15"/>
      <c r="B118" s="15"/>
      <c r="C118" s="15"/>
      <c r="D118" s="15"/>
      <c r="E118" s="15"/>
      <c r="F118" s="15"/>
      <c r="G118" s="15"/>
      <c r="H118" s="17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 x14ac:dyDescent="0.2">
      <c r="A119" s="15"/>
      <c r="B119" s="15"/>
      <c r="C119" s="15"/>
      <c r="D119" s="15"/>
      <c r="E119" s="15"/>
      <c r="F119" s="15"/>
      <c r="G119" s="15"/>
      <c r="H119" s="17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 x14ac:dyDescent="0.2">
      <c r="A120" s="15"/>
      <c r="B120" s="15"/>
      <c r="C120" s="15"/>
      <c r="D120" s="15"/>
      <c r="E120" s="15"/>
      <c r="F120" s="15"/>
      <c r="G120" s="15"/>
      <c r="H120" s="17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 x14ac:dyDescent="0.2">
      <c r="A121" s="15"/>
      <c r="B121" s="15"/>
      <c r="C121" s="15"/>
      <c r="D121" s="15"/>
      <c r="E121" s="15"/>
      <c r="F121" s="15"/>
      <c r="G121" s="15"/>
      <c r="H121" s="17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 x14ac:dyDescent="0.2">
      <c r="A122" s="15"/>
      <c r="B122" s="15"/>
      <c r="C122" s="15"/>
      <c r="D122" s="15"/>
      <c r="E122" s="15"/>
      <c r="F122" s="15"/>
      <c r="G122" s="15"/>
      <c r="H122" s="17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 x14ac:dyDescent="0.2">
      <c r="A123" s="15"/>
      <c r="B123" s="15"/>
      <c r="C123" s="15"/>
      <c r="D123" s="15"/>
      <c r="E123" s="15"/>
      <c r="F123" s="15"/>
      <c r="G123" s="15"/>
      <c r="H123" s="17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 x14ac:dyDescent="0.2">
      <c r="A124" s="15"/>
      <c r="B124" s="15"/>
      <c r="C124" s="15"/>
      <c r="D124" s="15"/>
      <c r="E124" s="15"/>
      <c r="F124" s="15"/>
      <c r="G124" s="15"/>
      <c r="H124" s="17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 x14ac:dyDescent="0.2">
      <c r="A125" s="15"/>
      <c r="B125" s="15"/>
      <c r="C125" s="15"/>
      <c r="D125" s="15"/>
      <c r="E125" s="15"/>
      <c r="F125" s="15"/>
      <c r="G125" s="15"/>
      <c r="H125" s="17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 x14ac:dyDescent="0.2">
      <c r="A126" s="15"/>
      <c r="B126" s="15"/>
      <c r="C126" s="15"/>
      <c r="D126" s="15"/>
      <c r="E126" s="15"/>
      <c r="F126" s="15"/>
      <c r="G126" s="15"/>
      <c r="H126" s="17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 x14ac:dyDescent="0.2">
      <c r="A127" s="15"/>
      <c r="B127" s="15"/>
      <c r="C127" s="15"/>
      <c r="D127" s="15"/>
      <c r="E127" s="15"/>
      <c r="F127" s="15"/>
      <c r="G127" s="15"/>
      <c r="H127" s="17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 x14ac:dyDescent="0.2">
      <c r="A128" s="15"/>
      <c r="B128" s="15"/>
      <c r="C128" s="15"/>
      <c r="D128" s="15"/>
      <c r="E128" s="15"/>
      <c r="F128" s="15"/>
      <c r="G128" s="15"/>
      <c r="H128" s="1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 x14ac:dyDescent="0.2">
      <c r="A129" s="15"/>
      <c r="B129" s="15"/>
      <c r="C129" s="15"/>
      <c r="D129" s="15"/>
      <c r="E129" s="15"/>
      <c r="F129" s="15"/>
      <c r="G129" s="15"/>
      <c r="H129" s="1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 x14ac:dyDescent="0.2">
      <c r="A130" s="15"/>
      <c r="B130" s="15"/>
      <c r="C130" s="15"/>
      <c r="D130" s="15"/>
      <c r="E130" s="15"/>
      <c r="F130" s="15"/>
      <c r="G130" s="15"/>
      <c r="H130" s="1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 x14ac:dyDescent="0.2">
      <c r="A131" s="15"/>
      <c r="B131" s="15"/>
      <c r="C131" s="15"/>
      <c r="D131" s="15"/>
      <c r="E131" s="15"/>
      <c r="F131" s="15"/>
      <c r="G131" s="15"/>
      <c r="H131" s="17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 x14ac:dyDescent="0.2">
      <c r="A132" s="15"/>
      <c r="B132" s="15"/>
      <c r="C132" s="15"/>
      <c r="D132" s="15"/>
      <c r="E132" s="15"/>
      <c r="F132" s="15"/>
      <c r="G132" s="15"/>
      <c r="H132" s="17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 x14ac:dyDescent="0.2">
      <c r="A133" s="15"/>
      <c r="B133" s="15"/>
      <c r="C133" s="15"/>
      <c r="D133" s="15"/>
      <c r="E133" s="15"/>
      <c r="F133" s="15"/>
      <c r="G133" s="15"/>
      <c r="H133" s="17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 x14ac:dyDescent="0.2">
      <c r="A134" s="15"/>
      <c r="B134" s="15"/>
      <c r="C134" s="15"/>
      <c r="D134" s="15"/>
      <c r="E134" s="15"/>
      <c r="F134" s="15"/>
      <c r="G134" s="15"/>
      <c r="H134" s="17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 x14ac:dyDescent="0.2">
      <c r="A135" s="15"/>
      <c r="B135" s="15"/>
      <c r="C135" s="15"/>
      <c r="D135" s="15"/>
      <c r="E135" s="15"/>
      <c r="F135" s="15"/>
      <c r="G135" s="15"/>
      <c r="H135" s="17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 x14ac:dyDescent="0.2">
      <c r="A136" s="15"/>
      <c r="B136" s="15"/>
      <c r="C136" s="15"/>
      <c r="D136" s="15"/>
      <c r="E136" s="15"/>
      <c r="F136" s="15"/>
      <c r="G136" s="15"/>
      <c r="H136" s="17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 x14ac:dyDescent="0.2">
      <c r="A137" s="15"/>
      <c r="B137" s="15"/>
      <c r="C137" s="15"/>
      <c r="D137" s="15"/>
      <c r="E137" s="15"/>
      <c r="F137" s="15"/>
      <c r="G137" s="15"/>
      <c r="H137" s="17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 x14ac:dyDescent="0.2">
      <c r="A138" s="15"/>
      <c r="B138" s="15"/>
      <c r="C138" s="15"/>
      <c r="D138" s="15"/>
      <c r="E138" s="15"/>
      <c r="F138" s="15"/>
      <c r="G138" s="15"/>
      <c r="H138" s="17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 x14ac:dyDescent="0.2">
      <c r="A139" s="15"/>
      <c r="B139" s="15"/>
      <c r="C139" s="15"/>
      <c r="D139" s="15"/>
      <c r="E139" s="15"/>
      <c r="F139" s="15"/>
      <c r="G139" s="15"/>
      <c r="H139" s="1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 x14ac:dyDescent="0.2">
      <c r="A140" s="15"/>
      <c r="B140" s="15"/>
      <c r="C140" s="15"/>
      <c r="D140" s="15"/>
      <c r="E140" s="15"/>
      <c r="F140" s="15"/>
      <c r="G140" s="15"/>
      <c r="H140" s="1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 x14ac:dyDescent="0.2">
      <c r="A141" s="15"/>
      <c r="B141" s="15"/>
      <c r="C141" s="15"/>
      <c r="D141" s="15"/>
      <c r="E141" s="15"/>
      <c r="F141" s="15"/>
      <c r="G141" s="15"/>
      <c r="H141" s="17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 x14ac:dyDescent="0.2">
      <c r="A142" s="15"/>
      <c r="B142" s="15"/>
      <c r="C142" s="15"/>
      <c r="D142" s="15"/>
      <c r="E142" s="15"/>
      <c r="F142" s="15"/>
      <c r="G142" s="15"/>
      <c r="H142" s="17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 x14ac:dyDescent="0.2">
      <c r="A143" s="15"/>
      <c r="B143" s="15"/>
      <c r="C143" s="15"/>
      <c r="D143" s="15"/>
      <c r="E143" s="15"/>
      <c r="F143" s="15"/>
      <c r="G143" s="15"/>
      <c r="H143" s="17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 x14ac:dyDescent="0.2">
      <c r="A144" s="15"/>
      <c r="B144" s="15"/>
      <c r="C144" s="15"/>
      <c r="D144" s="15"/>
      <c r="E144" s="15"/>
      <c r="F144" s="15"/>
      <c r="G144" s="15"/>
      <c r="H144" s="17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 x14ac:dyDescent="0.2">
      <c r="A145" s="15"/>
      <c r="B145" s="15"/>
      <c r="C145" s="15"/>
      <c r="D145" s="15"/>
      <c r="E145" s="15"/>
      <c r="F145" s="15"/>
      <c r="G145" s="15"/>
      <c r="H145" s="17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 x14ac:dyDescent="0.2">
      <c r="A146" s="15"/>
      <c r="B146" s="15"/>
      <c r="C146" s="15"/>
      <c r="D146" s="15"/>
      <c r="E146" s="15"/>
      <c r="F146" s="15"/>
      <c r="G146" s="15"/>
      <c r="H146" s="17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 x14ac:dyDescent="0.2">
      <c r="A147" s="15"/>
      <c r="B147" s="15"/>
      <c r="C147" s="15"/>
      <c r="D147" s="15"/>
      <c r="E147" s="15"/>
      <c r="F147" s="15"/>
      <c r="G147" s="15"/>
      <c r="H147" s="17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 x14ac:dyDescent="0.2">
      <c r="A148" s="15"/>
      <c r="B148" s="15"/>
      <c r="C148" s="15"/>
      <c r="D148" s="15"/>
      <c r="E148" s="15"/>
      <c r="F148" s="15"/>
      <c r="G148" s="15"/>
      <c r="H148" s="17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 x14ac:dyDescent="0.2">
      <c r="A149" s="15"/>
      <c r="B149" s="15"/>
      <c r="C149" s="15"/>
      <c r="D149" s="15"/>
      <c r="E149" s="15"/>
      <c r="F149" s="15"/>
      <c r="G149" s="15"/>
      <c r="H149" s="17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 x14ac:dyDescent="0.2">
      <c r="A150" s="15"/>
      <c r="B150" s="15"/>
      <c r="C150" s="15"/>
      <c r="D150" s="15"/>
      <c r="E150" s="15"/>
      <c r="F150" s="15"/>
      <c r="G150" s="15"/>
      <c r="H150" s="17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 x14ac:dyDescent="0.2">
      <c r="A151" s="15"/>
      <c r="B151" s="15"/>
      <c r="C151" s="15"/>
      <c r="D151" s="15"/>
      <c r="E151" s="15"/>
      <c r="F151" s="15"/>
      <c r="G151" s="15"/>
      <c r="H151" s="17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 x14ac:dyDescent="0.2">
      <c r="A152" s="15"/>
      <c r="B152" s="15"/>
      <c r="C152" s="15"/>
      <c r="D152" s="15"/>
      <c r="E152" s="15"/>
      <c r="F152" s="15"/>
      <c r="G152" s="15"/>
      <c r="H152" s="17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 x14ac:dyDescent="0.2">
      <c r="A153" s="15"/>
      <c r="B153" s="15"/>
      <c r="C153" s="15"/>
      <c r="D153" s="15"/>
      <c r="E153" s="15"/>
      <c r="F153" s="15"/>
      <c r="G153" s="15"/>
      <c r="H153" s="17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 x14ac:dyDescent="0.2">
      <c r="A154" s="15"/>
      <c r="B154" s="15"/>
      <c r="C154" s="15"/>
      <c r="D154" s="15"/>
      <c r="E154" s="15"/>
      <c r="F154" s="15"/>
      <c r="G154" s="15"/>
      <c r="H154" s="17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 x14ac:dyDescent="0.2">
      <c r="A155" s="15"/>
      <c r="B155" s="15"/>
      <c r="C155" s="15"/>
      <c r="D155" s="15"/>
      <c r="E155" s="15"/>
      <c r="F155" s="15"/>
      <c r="G155" s="15"/>
      <c r="H155" s="17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 x14ac:dyDescent="0.2">
      <c r="A156" s="15"/>
      <c r="B156" s="15"/>
      <c r="C156" s="15"/>
      <c r="D156" s="15"/>
      <c r="E156" s="15"/>
      <c r="F156" s="15"/>
      <c r="G156" s="15"/>
      <c r="H156" s="17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 x14ac:dyDescent="0.2">
      <c r="A157" s="15"/>
      <c r="B157" s="15"/>
      <c r="C157" s="15"/>
      <c r="D157" s="15"/>
      <c r="E157" s="15"/>
      <c r="F157" s="15"/>
      <c r="G157" s="15"/>
      <c r="H157" s="17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 x14ac:dyDescent="0.2">
      <c r="A158" s="15"/>
      <c r="B158" s="15"/>
      <c r="C158" s="15"/>
      <c r="D158" s="15"/>
      <c r="E158" s="15"/>
      <c r="F158" s="15"/>
      <c r="G158" s="15"/>
      <c r="H158" s="17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 x14ac:dyDescent="0.2">
      <c r="A159" s="15"/>
      <c r="B159" s="15"/>
      <c r="C159" s="15"/>
      <c r="D159" s="15"/>
      <c r="E159" s="15"/>
      <c r="F159" s="15"/>
      <c r="G159" s="15"/>
      <c r="H159" s="17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 x14ac:dyDescent="0.2">
      <c r="A160" s="15"/>
      <c r="B160" s="15"/>
      <c r="C160" s="15"/>
      <c r="D160" s="15"/>
      <c r="E160" s="15"/>
      <c r="F160" s="15"/>
      <c r="G160" s="15"/>
      <c r="H160" s="17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 x14ac:dyDescent="0.2">
      <c r="A161" s="15"/>
      <c r="B161" s="15"/>
      <c r="C161" s="15"/>
      <c r="D161" s="15"/>
      <c r="E161" s="15"/>
      <c r="F161" s="15"/>
      <c r="G161" s="15"/>
      <c r="H161" s="17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 x14ac:dyDescent="0.2">
      <c r="A162" s="15"/>
      <c r="B162" s="15"/>
      <c r="C162" s="15"/>
      <c r="D162" s="15"/>
      <c r="E162" s="15"/>
      <c r="F162" s="15"/>
      <c r="G162" s="15"/>
      <c r="H162" s="17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 x14ac:dyDescent="0.2">
      <c r="A163" s="15"/>
      <c r="B163" s="15"/>
      <c r="C163" s="15"/>
      <c r="D163" s="15"/>
      <c r="E163" s="15"/>
      <c r="F163" s="15"/>
      <c r="G163" s="15"/>
      <c r="H163" s="17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 x14ac:dyDescent="0.2">
      <c r="A164" s="15"/>
      <c r="B164" s="15"/>
      <c r="C164" s="15"/>
      <c r="D164" s="15"/>
      <c r="E164" s="15"/>
      <c r="F164" s="15"/>
      <c r="G164" s="15"/>
      <c r="H164" s="17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 x14ac:dyDescent="0.2">
      <c r="A165" s="15"/>
      <c r="B165" s="15"/>
      <c r="C165" s="15"/>
      <c r="D165" s="15"/>
      <c r="E165" s="15"/>
      <c r="F165" s="15"/>
      <c r="G165" s="15"/>
      <c r="H165" s="17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 x14ac:dyDescent="0.2">
      <c r="A166" s="15"/>
      <c r="B166" s="15"/>
      <c r="C166" s="15"/>
      <c r="D166" s="15"/>
      <c r="E166" s="15"/>
      <c r="F166" s="15"/>
      <c r="G166" s="15"/>
      <c r="H166" s="17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 x14ac:dyDescent="0.2">
      <c r="A167" s="15"/>
      <c r="B167" s="15"/>
      <c r="C167" s="15"/>
      <c r="D167" s="15"/>
      <c r="E167" s="15"/>
      <c r="F167" s="15"/>
      <c r="G167" s="15"/>
      <c r="H167" s="17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 x14ac:dyDescent="0.2">
      <c r="A168" s="15"/>
      <c r="B168" s="15"/>
      <c r="C168" s="15"/>
      <c r="D168" s="15"/>
      <c r="E168" s="15"/>
      <c r="F168" s="15"/>
      <c r="G168" s="15"/>
      <c r="H168" s="17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 x14ac:dyDescent="0.2">
      <c r="A169" s="15"/>
      <c r="B169" s="15"/>
      <c r="C169" s="15"/>
      <c r="D169" s="15"/>
      <c r="E169" s="15"/>
      <c r="F169" s="15"/>
      <c r="G169" s="15"/>
      <c r="H169" s="17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 x14ac:dyDescent="0.2">
      <c r="A170" s="15"/>
      <c r="B170" s="15"/>
      <c r="C170" s="15"/>
      <c r="D170" s="15"/>
      <c r="E170" s="15"/>
      <c r="F170" s="15"/>
      <c r="G170" s="15"/>
      <c r="H170" s="17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 x14ac:dyDescent="0.2">
      <c r="A171" s="15"/>
      <c r="B171" s="15"/>
      <c r="C171" s="15"/>
      <c r="D171" s="15"/>
      <c r="E171" s="15"/>
      <c r="F171" s="15"/>
      <c r="G171" s="15"/>
      <c r="H171" s="17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 x14ac:dyDescent="0.2">
      <c r="A172" s="15"/>
      <c r="B172" s="15"/>
      <c r="C172" s="15"/>
      <c r="D172" s="15"/>
      <c r="E172" s="15"/>
      <c r="F172" s="15"/>
      <c r="G172" s="15"/>
      <c r="H172" s="17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 x14ac:dyDescent="0.2">
      <c r="A173" s="15"/>
      <c r="B173" s="15"/>
      <c r="C173" s="15"/>
      <c r="D173" s="15"/>
      <c r="E173" s="15"/>
      <c r="F173" s="15"/>
      <c r="G173" s="15"/>
      <c r="H173" s="17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 x14ac:dyDescent="0.2">
      <c r="A174" s="15"/>
      <c r="B174" s="15"/>
      <c r="C174" s="15"/>
      <c r="D174" s="15"/>
      <c r="E174" s="15"/>
      <c r="F174" s="15"/>
      <c r="G174" s="15"/>
      <c r="H174" s="17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 x14ac:dyDescent="0.2">
      <c r="A175" s="15"/>
      <c r="B175" s="15"/>
      <c r="C175" s="15"/>
      <c r="D175" s="15"/>
      <c r="E175" s="15"/>
      <c r="F175" s="15"/>
      <c r="G175" s="15"/>
      <c r="H175" s="17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 x14ac:dyDescent="0.2">
      <c r="A176" s="15"/>
      <c r="B176" s="15"/>
      <c r="C176" s="15"/>
      <c r="D176" s="15"/>
      <c r="E176" s="15"/>
      <c r="F176" s="15"/>
      <c r="G176" s="15"/>
      <c r="H176" s="17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 x14ac:dyDescent="0.2">
      <c r="A177" s="15"/>
      <c r="B177" s="15"/>
      <c r="C177" s="15"/>
      <c r="D177" s="15"/>
      <c r="E177" s="15"/>
      <c r="F177" s="15"/>
      <c r="G177" s="15"/>
      <c r="H177" s="17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 x14ac:dyDescent="0.2">
      <c r="A178" s="15"/>
      <c r="B178" s="15"/>
      <c r="C178" s="15"/>
      <c r="D178" s="15"/>
      <c r="E178" s="15"/>
      <c r="F178" s="15"/>
      <c r="G178" s="15"/>
      <c r="H178" s="17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 x14ac:dyDescent="0.2">
      <c r="A179" s="15"/>
      <c r="B179" s="15"/>
      <c r="C179" s="15"/>
      <c r="D179" s="15"/>
      <c r="E179" s="15"/>
      <c r="F179" s="15"/>
      <c r="G179" s="15"/>
      <c r="H179" s="17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 x14ac:dyDescent="0.2">
      <c r="A180" s="15"/>
      <c r="B180" s="15"/>
      <c r="C180" s="15"/>
      <c r="D180" s="15"/>
      <c r="E180" s="15"/>
      <c r="F180" s="15"/>
      <c r="G180" s="15"/>
      <c r="H180" s="17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 x14ac:dyDescent="0.2">
      <c r="A181" s="15"/>
      <c r="B181" s="15"/>
      <c r="C181" s="15"/>
      <c r="D181" s="15"/>
      <c r="E181" s="15"/>
      <c r="F181" s="15"/>
      <c r="G181" s="15"/>
      <c r="H181" s="17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 x14ac:dyDescent="0.2">
      <c r="A182" s="15"/>
      <c r="B182" s="15"/>
      <c r="C182" s="15"/>
      <c r="D182" s="15"/>
      <c r="E182" s="15"/>
      <c r="F182" s="15"/>
      <c r="G182" s="15"/>
      <c r="H182" s="17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 x14ac:dyDescent="0.2">
      <c r="A183" s="15"/>
      <c r="B183" s="15"/>
      <c r="C183" s="15"/>
      <c r="D183" s="15"/>
      <c r="E183" s="15"/>
      <c r="F183" s="15"/>
      <c r="G183" s="15"/>
      <c r="H183" s="17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 x14ac:dyDescent="0.2">
      <c r="A184" s="15"/>
      <c r="B184" s="15"/>
      <c r="C184" s="15"/>
      <c r="D184" s="15"/>
      <c r="E184" s="15"/>
      <c r="F184" s="15"/>
      <c r="G184" s="15"/>
      <c r="H184" s="17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 x14ac:dyDescent="0.2">
      <c r="A185" s="15"/>
      <c r="B185" s="15"/>
      <c r="C185" s="15"/>
      <c r="D185" s="15"/>
      <c r="E185" s="15"/>
      <c r="F185" s="15"/>
      <c r="G185" s="15"/>
      <c r="H185" s="17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 x14ac:dyDescent="0.2">
      <c r="A186" s="15"/>
      <c r="B186" s="15"/>
      <c r="C186" s="15"/>
      <c r="D186" s="15"/>
      <c r="E186" s="15"/>
      <c r="F186" s="15"/>
      <c r="G186" s="15"/>
      <c r="H186" s="17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 x14ac:dyDescent="0.2">
      <c r="A187" s="15"/>
      <c r="B187" s="15"/>
      <c r="C187" s="15"/>
      <c r="D187" s="15"/>
      <c r="E187" s="15"/>
      <c r="F187" s="15"/>
      <c r="G187" s="15"/>
      <c r="H187" s="17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 x14ac:dyDescent="0.2">
      <c r="A188" s="15"/>
      <c r="B188" s="15"/>
      <c r="C188" s="15"/>
      <c r="D188" s="15"/>
      <c r="E188" s="15"/>
      <c r="F188" s="15"/>
      <c r="G188" s="15"/>
      <c r="H188" s="17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 x14ac:dyDescent="0.2">
      <c r="A189" s="15"/>
      <c r="B189" s="15"/>
      <c r="C189" s="15"/>
      <c r="D189" s="15"/>
      <c r="E189" s="15"/>
      <c r="F189" s="15"/>
      <c r="G189" s="15"/>
      <c r="H189" s="17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 x14ac:dyDescent="0.2">
      <c r="A190" s="15"/>
      <c r="B190" s="15"/>
      <c r="C190" s="15"/>
      <c r="D190" s="15"/>
      <c r="E190" s="15"/>
      <c r="F190" s="15"/>
      <c r="G190" s="15"/>
      <c r="H190" s="17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 x14ac:dyDescent="0.2">
      <c r="A191" s="15"/>
      <c r="B191" s="15"/>
      <c r="C191" s="15"/>
      <c r="D191" s="15"/>
      <c r="E191" s="15"/>
      <c r="F191" s="15"/>
      <c r="G191" s="15"/>
      <c r="H191" s="17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 x14ac:dyDescent="0.2">
      <c r="A192" s="15"/>
      <c r="B192" s="15"/>
      <c r="C192" s="15"/>
      <c r="D192" s="15"/>
      <c r="E192" s="15"/>
      <c r="F192" s="15"/>
      <c r="G192" s="15"/>
      <c r="H192" s="17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 x14ac:dyDescent="0.2">
      <c r="A193" s="15"/>
      <c r="B193" s="15"/>
      <c r="C193" s="15"/>
      <c r="D193" s="15"/>
      <c r="E193" s="15"/>
      <c r="F193" s="15"/>
      <c r="G193" s="15"/>
      <c r="H193" s="17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 x14ac:dyDescent="0.2">
      <c r="A194" s="15"/>
      <c r="B194" s="15"/>
      <c r="C194" s="15"/>
      <c r="D194" s="15"/>
      <c r="E194" s="15"/>
      <c r="F194" s="15"/>
      <c r="G194" s="15"/>
      <c r="H194" s="17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 x14ac:dyDescent="0.2">
      <c r="A195" s="15"/>
      <c r="B195" s="15"/>
      <c r="C195" s="15"/>
      <c r="D195" s="15"/>
      <c r="E195" s="15"/>
      <c r="F195" s="15"/>
      <c r="G195" s="15"/>
      <c r="H195" s="17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 x14ac:dyDescent="0.2">
      <c r="A196" s="15"/>
      <c r="B196" s="15"/>
      <c r="C196" s="15"/>
      <c r="D196" s="15"/>
      <c r="E196" s="15"/>
      <c r="F196" s="15"/>
      <c r="G196" s="15"/>
      <c r="H196" s="17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 x14ac:dyDescent="0.2">
      <c r="A197" s="15"/>
      <c r="B197" s="15"/>
      <c r="C197" s="15"/>
      <c r="D197" s="15"/>
      <c r="E197" s="15"/>
      <c r="F197" s="15"/>
      <c r="G197" s="15"/>
      <c r="H197" s="17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 x14ac:dyDescent="0.2">
      <c r="A198" s="15"/>
      <c r="B198" s="15"/>
      <c r="C198" s="15"/>
      <c r="D198" s="15"/>
      <c r="E198" s="15"/>
      <c r="F198" s="15"/>
      <c r="G198" s="15"/>
      <c r="H198" s="17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 x14ac:dyDescent="0.2">
      <c r="A199" s="15"/>
      <c r="B199" s="15"/>
      <c r="C199" s="15"/>
      <c r="D199" s="15"/>
      <c r="E199" s="15"/>
      <c r="F199" s="15"/>
      <c r="G199" s="15"/>
      <c r="H199" s="17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 x14ac:dyDescent="0.2">
      <c r="A200" s="15"/>
      <c r="B200" s="15"/>
      <c r="C200" s="15"/>
      <c r="D200" s="15"/>
      <c r="E200" s="15"/>
      <c r="F200" s="15"/>
      <c r="G200" s="15"/>
      <c r="H200" s="17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 x14ac:dyDescent="0.2">
      <c r="A201" s="15"/>
      <c r="B201" s="15"/>
      <c r="C201" s="15"/>
      <c r="D201" s="15"/>
      <c r="E201" s="15"/>
      <c r="F201" s="15"/>
      <c r="G201" s="15"/>
      <c r="H201" s="17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 x14ac:dyDescent="0.2">
      <c r="A202" s="15"/>
      <c r="B202" s="15"/>
      <c r="C202" s="15"/>
      <c r="D202" s="15"/>
      <c r="E202" s="15"/>
      <c r="F202" s="15"/>
      <c r="G202" s="15"/>
      <c r="H202" s="17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 x14ac:dyDescent="0.2">
      <c r="A203" s="15"/>
      <c r="B203" s="15"/>
      <c r="C203" s="15"/>
      <c r="D203" s="15"/>
      <c r="E203" s="15"/>
      <c r="F203" s="15"/>
      <c r="G203" s="15"/>
      <c r="H203" s="17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 x14ac:dyDescent="0.2">
      <c r="A204" s="15"/>
      <c r="B204" s="15"/>
      <c r="C204" s="15"/>
      <c r="D204" s="15"/>
      <c r="E204" s="15"/>
      <c r="F204" s="15"/>
      <c r="G204" s="15"/>
      <c r="H204" s="17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 x14ac:dyDescent="0.2">
      <c r="A205" s="15"/>
      <c r="B205" s="15"/>
      <c r="C205" s="15"/>
      <c r="D205" s="15"/>
      <c r="E205" s="15"/>
      <c r="F205" s="15"/>
      <c r="G205" s="15"/>
      <c r="H205" s="17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 x14ac:dyDescent="0.2">
      <c r="A206" s="15"/>
      <c r="B206" s="15"/>
      <c r="C206" s="15"/>
      <c r="D206" s="15"/>
      <c r="E206" s="15"/>
      <c r="F206" s="15"/>
      <c r="G206" s="15"/>
      <c r="H206" s="17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 x14ac:dyDescent="0.2">
      <c r="A207" s="15"/>
      <c r="B207" s="15"/>
      <c r="C207" s="15"/>
      <c r="D207" s="15"/>
      <c r="E207" s="15"/>
      <c r="F207" s="15"/>
      <c r="G207" s="15"/>
      <c r="H207" s="17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 x14ac:dyDescent="0.2">
      <c r="A208" s="15"/>
      <c r="B208" s="15"/>
      <c r="C208" s="15"/>
      <c r="D208" s="15"/>
      <c r="E208" s="15"/>
      <c r="F208" s="15"/>
      <c r="G208" s="15"/>
      <c r="H208" s="17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 x14ac:dyDescent="0.2">
      <c r="A209" s="15"/>
      <c r="B209" s="15"/>
      <c r="C209" s="15"/>
      <c r="D209" s="15"/>
      <c r="E209" s="15"/>
      <c r="F209" s="15"/>
      <c r="G209" s="15"/>
      <c r="H209" s="17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 x14ac:dyDescent="0.2">
      <c r="A210" s="15"/>
      <c r="B210" s="15"/>
      <c r="C210" s="15"/>
      <c r="D210" s="15"/>
      <c r="E210" s="15"/>
      <c r="F210" s="15"/>
      <c r="G210" s="15"/>
      <c r="H210" s="17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 x14ac:dyDescent="0.2">
      <c r="A211" s="15"/>
      <c r="B211" s="15"/>
      <c r="C211" s="15"/>
      <c r="D211" s="15"/>
      <c r="E211" s="15"/>
      <c r="F211" s="15"/>
      <c r="G211" s="15"/>
      <c r="H211" s="17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 x14ac:dyDescent="0.2">
      <c r="A212" s="15"/>
      <c r="B212" s="15"/>
      <c r="C212" s="15"/>
      <c r="D212" s="15"/>
      <c r="E212" s="15"/>
      <c r="F212" s="15"/>
      <c r="G212" s="15"/>
      <c r="H212" s="17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 x14ac:dyDescent="0.2">
      <c r="A213" s="15"/>
      <c r="B213" s="15"/>
      <c r="C213" s="15"/>
      <c r="D213" s="15"/>
      <c r="E213" s="15"/>
      <c r="F213" s="15"/>
      <c r="G213" s="15"/>
      <c r="H213" s="17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 x14ac:dyDescent="0.2">
      <c r="A214" s="15"/>
      <c r="B214" s="15"/>
      <c r="C214" s="15"/>
      <c r="D214" s="15"/>
      <c r="E214" s="15"/>
      <c r="F214" s="15"/>
      <c r="G214" s="15"/>
      <c r="H214" s="17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 x14ac:dyDescent="0.2">
      <c r="A215" s="15"/>
      <c r="B215" s="15"/>
      <c r="C215" s="15"/>
      <c r="D215" s="15"/>
      <c r="E215" s="15"/>
      <c r="F215" s="15"/>
      <c r="G215" s="15"/>
      <c r="H215" s="17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 x14ac:dyDescent="0.2">
      <c r="A216" s="15"/>
      <c r="B216" s="15"/>
      <c r="C216" s="15"/>
      <c r="D216" s="15"/>
      <c r="E216" s="15"/>
      <c r="F216" s="15"/>
      <c r="G216" s="15"/>
      <c r="H216" s="17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 x14ac:dyDescent="0.2">
      <c r="A217" s="15"/>
      <c r="B217" s="15"/>
      <c r="C217" s="15"/>
      <c r="D217" s="15"/>
      <c r="E217" s="15"/>
      <c r="F217" s="15"/>
      <c r="G217" s="15"/>
      <c r="H217" s="17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 x14ac:dyDescent="0.2">
      <c r="A218" s="15"/>
      <c r="B218" s="15"/>
      <c r="C218" s="15"/>
      <c r="D218" s="15"/>
      <c r="E218" s="15"/>
      <c r="F218" s="15"/>
      <c r="G218" s="15"/>
      <c r="H218" s="17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 x14ac:dyDescent="0.2">
      <c r="A219" s="15"/>
      <c r="B219" s="15"/>
      <c r="C219" s="15"/>
      <c r="D219" s="15"/>
      <c r="E219" s="15"/>
      <c r="F219" s="15"/>
      <c r="G219" s="15"/>
      <c r="H219" s="17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 x14ac:dyDescent="0.2">
      <c r="A220" s="15"/>
      <c r="B220" s="15"/>
      <c r="C220" s="15"/>
      <c r="D220" s="15"/>
      <c r="E220" s="15"/>
      <c r="F220" s="15"/>
      <c r="G220" s="15"/>
      <c r="H220" s="17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 x14ac:dyDescent="0.2">
      <c r="A221" s="15"/>
      <c r="B221" s="15"/>
      <c r="C221" s="15"/>
      <c r="D221" s="15"/>
      <c r="E221" s="15"/>
      <c r="F221" s="15"/>
      <c r="G221" s="15"/>
      <c r="H221" s="17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 x14ac:dyDescent="0.2">
      <c r="A222" s="15"/>
      <c r="B222" s="15"/>
      <c r="C222" s="15"/>
      <c r="D222" s="15"/>
      <c r="E222" s="15"/>
      <c r="F222" s="15"/>
      <c r="G222" s="15"/>
      <c r="H222" s="17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 x14ac:dyDescent="0.2">
      <c r="A223" s="15"/>
      <c r="B223" s="15"/>
      <c r="C223" s="15"/>
      <c r="D223" s="15"/>
      <c r="E223" s="15"/>
      <c r="F223" s="15"/>
      <c r="G223" s="15"/>
      <c r="H223" s="17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 x14ac:dyDescent="0.2">
      <c r="A224" s="15"/>
      <c r="B224" s="15"/>
      <c r="C224" s="15"/>
      <c r="D224" s="15"/>
      <c r="E224" s="15"/>
      <c r="F224" s="15"/>
      <c r="G224" s="15"/>
      <c r="H224" s="17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 x14ac:dyDescent="0.2">
      <c r="A225" s="15"/>
      <c r="B225" s="15"/>
      <c r="C225" s="15"/>
      <c r="D225" s="15"/>
      <c r="E225" s="15"/>
      <c r="F225" s="15"/>
      <c r="G225" s="15"/>
      <c r="H225" s="17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 x14ac:dyDescent="0.2">
      <c r="A226" s="15"/>
      <c r="B226" s="15"/>
      <c r="C226" s="15"/>
      <c r="D226" s="15"/>
      <c r="E226" s="15"/>
      <c r="F226" s="15"/>
      <c r="G226" s="15"/>
      <c r="H226" s="17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 x14ac:dyDescent="0.2">
      <c r="A227" s="15"/>
      <c r="B227" s="15"/>
      <c r="C227" s="15"/>
      <c r="D227" s="15"/>
      <c r="E227" s="15"/>
      <c r="F227" s="15"/>
      <c r="G227" s="15"/>
      <c r="H227" s="17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 x14ac:dyDescent="0.2">
      <c r="A228" s="15"/>
      <c r="B228" s="15"/>
      <c r="C228" s="15"/>
      <c r="D228" s="15"/>
      <c r="E228" s="15"/>
      <c r="F228" s="15"/>
      <c r="G228" s="15"/>
      <c r="H228" s="17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 x14ac:dyDescent="0.2">
      <c r="A229" s="15"/>
      <c r="B229" s="15"/>
      <c r="C229" s="15"/>
      <c r="D229" s="15"/>
      <c r="E229" s="15"/>
      <c r="F229" s="15"/>
      <c r="G229" s="15"/>
      <c r="H229" s="17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 x14ac:dyDescent="0.2">
      <c r="A230" s="15"/>
      <c r="B230" s="15"/>
      <c r="C230" s="15"/>
      <c r="D230" s="15"/>
      <c r="E230" s="15"/>
      <c r="F230" s="15"/>
      <c r="G230" s="15"/>
      <c r="H230" s="17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 x14ac:dyDescent="0.2">
      <c r="A231" s="15"/>
      <c r="B231" s="15"/>
      <c r="C231" s="15"/>
      <c r="D231" s="15"/>
      <c r="E231" s="15"/>
      <c r="F231" s="15"/>
      <c r="G231" s="15"/>
      <c r="H231" s="17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 x14ac:dyDescent="0.2">
      <c r="A232" s="15"/>
      <c r="B232" s="15"/>
      <c r="C232" s="15"/>
      <c r="D232" s="15"/>
      <c r="E232" s="15"/>
      <c r="F232" s="15"/>
      <c r="G232" s="15"/>
      <c r="H232" s="17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 x14ac:dyDescent="0.2">
      <c r="A233" s="15"/>
      <c r="B233" s="15"/>
      <c r="C233" s="15"/>
      <c r="D233" s="15"/>
      <c r="E233" s="15"/>
      <c r="F233" s="15"/>
      <c r="G233" s="15"/>
      <c r="H233" s="17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 x14ac:dyDescent="0.2">
      <c r="A234" s="15"/>
      <c r="B234" s="15"/>
      <c r="C234" s="15"/>
      <c r="D234" s="15"/>
      <c r="E234" s="15"/>
      <c r="F234" s="15"/>
      <c r="G234" s="15"/>
      <c r="H234" s="17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 x14ac:dyDescent="0.2">
      <c r="A235" s="15"/>
      <c r="B235" s="15"/>
      <c r="C235" s="15"/>
      <c r="D235" s="15"/>
      <c r="E235" s="15"/>
      <c r="F235" s="15"/>
      <c r="G235" s="15"/>
      <c r="H235" s="17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 x14ac:dyDescent="0.2">
      <c r="A236" s="15"/>
      <c r="B236" s="15"/>
      <c r="C236" s="15"/>
      <c r="D236" s="15"/>
      <c r="E236" s="15"/>
      <c r="F236" s="15"/>
      <c r="G236" s="15"/>
      <c r="H236" s="17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 x14ac:dyDescent="0.2">
      <c r="A237" s="15"/>
      <c r="B237" s="15"/>
      <c r="C237" s="15"/>
      <c r="D237" s="15"/>
      <c r="E237" s="15"/>
      <c r="F237" s="15"/>
      <c r="G237" s="15"/>
      <c r="H237" s="17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 x14ac:dyDescent="0.2">
      <c r="A238" s="15"/>
      <c r="B238" s="15"/>
      <c r="C238" s="15"/>
      <c r="D238" s="15"/>
      <c r="E238" s="15"/>
      <c r="F238" s="15"/>
      <c r="G238" s="15"/>
      <c r="H238" s="17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 x14ac:dyDescent="0.2">
      <c r="A239" s="15"/>
      <c r="B239" s="15"/>
      <c r="C239" s="15"/>
      <c r="D239" s="15"/>
      <c r="E239" s="15"/>
      <c r="F239" s="15"/>
      <c r="G239" s="15"/>
      <c r="H239" s="17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 x14ac:dyDescent="0.2">
      <c r="A240" s="15"/>
      <c r="B240" s="15"/>
      <c r="C240" s="15"/>
      <c r="D240" s="15"/>
      <c r="E240" s="15"/>
      <c r="F240" s="15"/>
      <c r="G240" s="15"/>
      <c r="H240" s="17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 x14ac:dyDescent="0.2">
      <c r="A241" s="15"/>
      <c r="B241" s="15"/>
      <c r="C241" s="15"/>
      <c r="D241" s="15"/>
      <c r="E241" s="15"/>
      <c r="F241" s="15"/>
      <c r="G241" s="15"/>
      <c r="H241" s="17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 x14ac:dyDescent="0.2">
      <c r="A242" s="15"/>
      <c r="B242" s="15"/>
      <c r="C242" s="15"/>
      <c r="D242" s="15"/>
      <c r="E242" s="15"/>
      <c r="F242" s="15"/>
      <c r="G242" s="15"/>
      <c r="H242" s="17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 x14ac:dyDescent="0.2">
      <c r="A243" s="15"/>
      <c r="B243" s="15"/>
      <c r="C243" s="15"/>
      <c r="D243" s="15"/>
      <c r="E243" s="15"/>
      <c r="F243" s="15"/>
      <c r="G243" s="15"/>
      <c r="H243" s="17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 x14ac:dyDescent="0.2">
      <c r="A244" s="15"/>
      <c r="B244" s="15"/>
      <c r="C244" s="15"/>
      <c r="D244" s="15"/>
      <c r="E244" s="15"/>
      <c r="F244" s="15"/>
      <c r="G244" s="15"/>
      <c r="H244" s="17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 x14ac:dyDescent="0.2">
      <c r="A245" s="15"/>
      <c r="B245" s="15"/>
      <c r="C245" s="15"/>
      <c r="D245" s="15"/>
      <c r="E245" s="15"/>
      <c r="F245" s="15"/>
      <c r="G245" s="15"/>
      <c r="H245" s="17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 x14ac:dyDescent="0.2">
      <c r="A246" s="15"/>
      <c r="B246" s="15"/>
      <c r="C246" s="15"/>
      <c r="D246" s="15"/>
      <c r="E246" s="15"/>
      <c r="F246" s="15"/>
      <c r="G246" s="15"/>
      <c r="H246" s="17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 x14ac:dyDescent="0.2">
      <c r="A247" s="15"/>
      <c r="B247" s="15"/>
      <c r="C247" s="15"/>
      <c r="D247" s="15"/>
      <c r="E247" s="15"/>
      <c r="F247" s="15"/>
      <c r="G247" s="15"/>
      <c r="H247" s="17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 x14ac:dyDescent="0.2">
      <c r="A248" s="15"/>
      <c r="B248" s="15"/>
      <c r="C248" s="15"/>
      <c r="D248" s="15"/>
      <c r="E248" s="15"/>
      <c r="F248" s="15"/>
      <c r="G248" s="15"/>
      <c r="H248" s="17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 x14ac:dyDescent="0.2">
      <c r="A249" s="15"/>
      <c r="B249" s="15"/>
      <c r="C249" s="15"/>
      <c r="D249" s="15"/>
      <c r="E249" s="15"/>
      <c r="F249" s="15"/>
      <c r="G249" s="15"/>
      <c r="H249" s="17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 x14ac:dyDescent="0.2">
      <c r="A250" s="15"/>
      <c r="B250" s="15"/>
      <c r="C250" s="15"/>
      <c r="D250" s="15"/>
      <c r="E250" s="15"/>
      <c r="F250" s="15"/>
      <c r="G250" s="15"/>
      <c r="H250" s="17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 x14ac:dyDescent="0.2">
      <c r="A251" s="15"/>
      <c r="B251" s="15"/>
      <c r="C251" s="15"/>
      <c r="D251" s="15"/>
      <c r="E251" s="15"/>
      <c r="F251" s="15"/>
      <c r="G251" s="15"/>
      <c r="H251" s="17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 x14ac:dyDescent="0.2">
      <c r="A252" s="15"/>
      <c r="B252" s="15"/>
      <c r="C252" s="15"/>
      <c r="D252" s="15"/>
      <c r="E252" s="15"/>
      <c r="F252" s="15"/>
      <c r="G252" s="15"/>
      <c r="H252" s="17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 x14ac:dyDescent="0.2">
      <c r="A253" s="15"/>
      <c r="B253" s="15"/>
      <c r="C253" s="15"/>
      <c r="D253" s="15"/>
      <c r="E253" s="15"/>
      <c r="F253" s="15"/>
      <c r="G253" s="15"/>
      <c r="H253" s="17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 x14ac:dyDescent="0.2">
      <c r="A254" s="15"/>
      <c r="B254" s="15"/>
      <c r="C254" s="15"/>
      <c r="D254" s="15"/>
      <c r="E254" s="15"/>
      <c r="F254" s="15"/>
      <c r="G254" s="15"/>
      <c r="H254" s="17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 x14ac:dyDescent="0.2">
      <c r="A255" s="15"/>
      <c r="B255" s="15"/>
      <c r="C255" s="15"/>
      <c r="D255" s="15"/>
      <c r="E255" s="15"/>
      <c r="F255" s="15"/>
      <c r="G255" s="15"/>
      <c r="H255" s="17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 x14ac:dyDescent="0.2">
      <c r="A256" s="15"/>
      <c r="B256" s="15"/>
      <c r="C256" s="15"/>
      <c r="D256" s="15"/>
      <c r="E256" s="15"/>
      <c r="F256" s="15"/>
      <c r="G256" s="15"/>
      <c r="H256" s="17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 x14ac:dyDescent="0.2">
      <c r="A257" s="15"/>
      <c r="B257" s="15"/>
      <c r="C257" s="15"/>
      <c r="D257" s="15"/>
      <c r="E257" s="15"/>
      <c r="F257" s="15"/>
      <c r="G257" s="15"/>
      <c r="H257" s="17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 x14ac:dyDescent="0.2">
      <c r="A258" s="15"/>
      <c r="B258" s="15"/>
      <c r="C258" s="15"/>
      <c r="D258" s="15"/>
      <c r="E258" s="15"/>
      <c r="F258" s="15"/>
      <c r="G258" s="15"/>
      <c r="H258" s="17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 x14ac:dyDescent="0.2">
      <c r="A259" s="15"/>
      <c r="B259" s="15"/>
      <c r="C259" s="15"/>
      <c r="D259" s="15"/>
      <c r="E259" s="15"/>
      <c r="F259" s="15"/>
      <c r="G259" s="15"/>
      <c r="H259" s="17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 x14ac:dyDescent="0.2">
      <c r="A260" s="15"/>
      <c r="B260" s="15"/>
      <c r="C260" s="15"/>
      <c r="D260" s="15"/>
      <c r="E260" s="15"/>
      <c r="F260" s="15"/>
      <c r="G260" s="15"/>
      <c r="H260" s="17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 x14ac:dyDescent="0.2">
      <c r="A261" s="15"/>
      <c r="B261" s="15"/>
      <c r="C261" s="15"/>
      <c r="D261" s="15"/>
      <c r="E261" s="15"/>
      <c r="F261" s="15"/>
      <c r="G261" s="15"/>
      <c r="H261" s="17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 x14ac:dyDescent="0.2">
      <c r="A262" s="15"/>
      <c r="B262" s="15"/>
      <c r="C262" s="15"/>
      <c r="D262" s="15"/>
      <c r="E262" s="15"/>
      <c r="F262" s="15"/>
      <c r="G262" s="15"/>
      <c r="H262" s="17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 x14ac:dyDescent="0.2">
      <c r="A263" s="15"/>
      <c r="B263" s="15"/>
      <c r="C263" s="15"/>
      <c r="D263" s="15"/>
      <c r="E263" s="15"/>
      <c r="F263" s="15"/>
      <c r="G263" s="15"/>
      <c r="H263" s="17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 x14ac:dyDescent="0.2">
      <c r="A264" s="15"/>
      <c r="B264" s="15"/>
      <c r="C264" s="15"/>
      <c r="D264" s="15"/>
      <c r="E264" s="15"/>
      <c r="F264" s="15"/>
      <c r="G264" s="15"/>
      <c r="H264" s="17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 x14ac:dyDescent="0.2">
      <c r="A265" s="15"/>
      <c r="B265" s="15"/>
      <c r="C265" s="15"/>
      <c r="D265" s="15"/>
      <c r="E265" s="15"/>
      <c r="F265" s="15"/>
      <c r="G265" s="15"/>
      <c r="H265" s="17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 x14ac:dyDescent="0.2">
      <c r="A266" s="15"/>
      <c r="B266" s="15"/>
      <c r="C266" s="15"/>
      <c r="D266" s="15"/>
      <c r="E266" s="15"/>
      <c r="F266" s="15"/>
      <c r="G266" s="15"/>
      <c r="H266" s="17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 x14ac:dyDescent="0.2">
      <c r="A267" s="15"/>
      <c r="B267" s="15"/>
      <c r="C267" s="15"/>
      <c r="D267" s="15"/>
      <c r="E267" s="15"/>
      <c r="F267" s="15"/>
      <c r="G267" s="15"/>
      <c r="H267" s="17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 x14ac:dyDescent="0.2">
      <c r="A268" s="15"/>
      <c r="B268" s="15"/>
      <c r="C268" s="15"/>
      <c r="D268" s="15"/>
      <c r="E268" s="15"/>
      <c r="F268" s="15"/>
      <c r="G268" s="15"/>
      <c r="H268" s="17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 x14ac:dyDescent="0.2">
      <c r="A269" s="15"/>
      <c r="B269" s="15"/>
      <c r="C269" s="15"/>
      <c r="D269" s="15"/>
      <c r="E269" s="15"/>
      <c r="F269" s="15"/>
      <c r="G269" s="15"/>
      <c r="H269" s="17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 x14ac:dyDescent="0.2">
      <c r="A270" s="15"/>
      <c r="B270" s="15"/>
      <c r="C270" s="15"/>
      <c r="D270" s="15"/>
      <c r="E270" s="15"/>
      <c r="F270" s="15"/>
      <c r="G270" s="15"/>
      <c r="H270" s="17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 x14ac:dyDescent="0.2">
      <c r="A271" s="15"/>
      <c r="B271" s="15"/>
      <c r="C271" s="15"/>
      <c r="D271" s="15"/>
      <c r="E271" s="15"/>
      <c r="F271" s="15"/>
      <c r="G271" s="15"/>
      <c r="H271" s="17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 x14ac:dyDescent="0.2">
      <c r="A272" s="15"/>
      <c r="B272" s="15"/>
      <c r="C272" s="15"/>
      <c r="D272" s="15"/>
      <c r="E272" s="15"/>
      <c r="F272" s="15"/>
      <c r="G272" s="15"/>
      <c r="H272" s="17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 x14ac:dyDescent="0.2">
      <c r="A273" s="15"/>
      <c r="B273" s="15"/>
      <c r="C273" s="15"/>
      <c r="D273" s="15"/>
      <c r="E273" s="15"/>
      <c r="F273" s="15"/>
      <c r="G273" s="15"/>
      <c r="H273" s="17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 x14ac:dyDescent="0.2">
      <c r="A274" s="15"/>
      <c r="B274" s="15"/>
      <c r="C274" s="15"/>
      <c r="D274" s="15"/>
      <c r="E274" s="15"/>
      <c r="F274" s="15"/>
      <c r="G274" s="15"/>
      <c r="H274" s="17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 x14ac:dyDescent="0.2">
      <c r="A275" s="15"/>
      <c r="B275" s="15"/>
      <c r="C275" s="15"/>
      <c r="D275" s="15"/>
      <c r="E275" s="15"/>
      <c r="F275" s="15"/>
      <c r="G275" s="15"/>
      <c r="H275" s="17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 x14ac:dyDescent="0.2">
      <c r="A276" s="15"/>
      <c r="B276" s="15"/>
      <c r="C276" s="15"/>
      <c r="D276" s="15"/>
      <c r="E276" s="15"/>
      <c r="F276" s="15"/>
      <c r="G276" s="15"/>
      <c r="H276" s="17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 x14ac:dyDescent="0.2">
      <c r="A277" s="15"/>
      <c r="B277" s="15"/>
      <c r="C277" s="15"/>
      <c r="D277" s="15"/>
      <c r="E277" s="15"/>
      <c r="F277" s="15"/>
      <c r="G277" s="15"/>
      <c r="H277" s="17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 x14ac:dyDescent="0.2">
      <c r="A278" s="15"/>
      <c r="B278" s="15"/>
      <c r="C278" s="15"/>
      <c r="D278" s="15"/>
      <c r="E278" s="15"/>
      <c r="F278" s="15"/>
      <c r="G278" s="15"/>
      <c r="H278" s="17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 x14ac:dyDescent="0.2">
      <c r="A279" s="15"/>
      <c r="B279" s="15"/>
      <c r="C279" s="15"/>
      <c r="D279" s="15"/>
      <c r="E279" s="15"/>
      <c r="F279" s="15"/>
      <c r="G279" s="15"/>
      <c r="H279" s="17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 x14ac:dyDescent="0.2">
      <c r="A280" s="15"/>
      <c r="B280" s="15"/>
      <c r="C280" s="15"/>
      <c r="D280" s="15"/>
      <c r="E280" s="15"/>
      <c r="F280" s="15"/>
      <c r="G280" s="15"/>
      <c r="H280" s="17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 x14ac:dyDescent="0.2">
      <c r="A281" s="15"/>
      <c r="B281" s="15"/>
      <c r="C281" s="15"/>
      <c r="D281" s="15"/>
      <c r="E281" s="15"/>
      <c r="F281" s="15"/>
      <c r="G281" s="15"/>
      <c r="H281" s="17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 x14ac:dyDescent="0.2">
      <c r="A282" s="15"/>
      <c r="B282" s="15"/>
      <c r="C282" s="15"/>
      <c r="D282" s="15"/>
      <c r="E282" s="15"/>
      <c r="F282" s="15"/>
      <c r="G282" s="15"/>
      <c r="H282" s="17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 x14ac:dyDescent="0.2">
      <c r="A283" s="15"/>
      <c r="B283" s="15"/>
      <c r="C283" s="15"/>
      <c r="D283" s="15"/>
      <c r="E283" s="15"/>
      <c r="F283" s="15"/>
      <c r="G283" s="15"/>
      <c r="H283" s="17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 x14ac:dyDescent="0.2">
      <c r="A284" s="15"/>
      <c r="B284" s="15"/>
      <c r="C284" s="15"/>
      <c r="D284" s="15"/>
      <c r="E284" s="15"/>
      <c r="F284" s="15"/>
      <c r="G284" s="15"/>
      <c r="H284" s="17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 x14ac:dyDescent="0.2">
      <c r="A285" s="15"/>
      <c r="B285" s="15"/>
      <c r="C285" s="15"/>
      <c r="D285" s="15"/>
      <c r="E285" s="15"/>
      <c r="F285" s="15"/>
      <c r="G285" s="15"/>
      <c r="H285" s="17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 x14ac:dyDescent="0.2">
      <c r="A286" s="15"/>
      <c r="B286" s="15"/>
      <c r="C286" s="15"/>
      <c r="D286" s="15"/>
      <c r="E286" s="15"/>
      <c r="F286" s="15"/>
      <c r="G286" s="15"/>
      <c r="H286" s="17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 x14ac:dyDescent="0.2">
      <c r="A287" s="15"/>
      <c r="B287" s="15"/>
      <c r="C287" s="15"/>
      <c r="D287" s="15"/>
      <c r="E287" s="15"/>
      <c r="F287" s="15"/>
      <c r="G287" s="15"/>
      <c r="H287" s="17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 x14ac:dyDescent="0.2">
      <c r="A288" s="15"/>
      <c r="B288" s="15"/>
      <c r="C288" s="15"/>
      <c r="D288" s="15"/>
      <c r="E288" s="15"/>
      <c r="F288" s="15"/>
      <c r="G288" s="15"/>
      <c r="H288" s="17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 x14ac:dyDescent="0.2">
      <c r="A289" s="15"/>
      <c r="B289" s="15"/>
      <c r="C289" s="15"/>
      <c r="D289" s="15"/>
      <c r="E289" s="15"/>
      <c r="F289" s="15"/>
      <c r="G289" s="15"/>
      <c r="H289" s="17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 x14ac:dyDescent="0.2">
      <c r="A290" s="15"/>
      <c r="B290" s="15"/>
      <c r="C290" s="15"/>
      <c r="D290" s="15"/>
      <c r="E290" s="15"/>
      <c r="F290" s="15"/>
      <c r="G290" s="15"/>
      <c r="H290" s="17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 x14ac:dyDescent="0.2">
      <c r="A291" s="15"/>
      <c r="B291" s="15"/>
      <c r="C291" s="15"/>
      <c r="D291" s="15"/>
      <c r="E291" s="15"/>
      <c r="F291" s="15"/>
      <c r="G291" s="15"/>
      <c r="H291" s="17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 x14ac:dyDescent="0.2">
      <c r="A292" s="15"/>
      <c r="B292" s="15"/>
      <c r="C292" s="15"/>
      <c r="D292" s="15"/>
      <c r="E292" s="15"/>
      <c r="F292" s="15"/>
      <c r="G292" s="15"/>
      <c r="H292" s="17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 x14ac:dyDescent="0.2">
      <c r="A293" s="15"/>
      <c r="B293" s="15"/>
      <c r="C293" s="15"/>
      <c r="D293" s="15"/>
      <c r="E293" s="15"/>
      <c r="F293" s="15"/>
      <c r="G293" s="15"/>
      <c r="H293" s="17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 x14ac:dyDescent="0.2">
      <c r="A294" s="15"/>
      <c r="B294" s="15"/>
      <c r="C294" s="15"/>
      <c r="D294" s="15"/>
      <c r="E294" s="15"/>
      <c r="F294" s="15"/>
      <c r="G294" s="15"/>
      <c r="H294" s="17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 x14ac:dyDescent="0.2">
      <c r="A295" s="15"/>
      <c r="B295" s="15"/>
      <c r="C295" s="15"/>
      <c r="D295" s="15"/>
      <c r="E295" s="15"/>
      <c r="F295" s="15"/>
      <c r="G295" s="15"/>
      <c r="H295" s="17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 x14ac:dyDescent="0.2">
      <c r="A296" s="15"/>
      <c r="B296" s="15"/>
      <c r="C296" s="15"/>
      <c r="D296" s="15"/>
      <c r="E296" s="15"/>
      <c r="F296" s="15"/>
      <c r="G296" s="15"/>
      <c r="H296" s="17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 x14ac:dyDescent="0.2">
      <c r="A297" s="15"/>
      <c r="B297" s="15"/>
      <c r="C297" s="15"/>
      <c r="D297" s="15"/>
      <c r="E297" s="15"/>
      <c r="F297" s="15"/>
      <c r="G297" s="15"/>
      <c r="H297" s="17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 x14ac:dyDescent="0.2">
      <c r="A298" s="15"/>
      <c r="B298" s="15"/>
      <c r="C298" s="15"/>
      <c r="D298" s="15"/>
      <c r="E298" s="15"/>
      <c r="F298" s="15"/>
      <c r="G298" s="15"/>
      <c r="H298" s="17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 x14ac:dyDescent="0.2">
      <c r="A299" s="15"/>
      <c r="B299" s="15"/>
      <c r="C299" s="15"/>
      <c r="D299" s="15"/>
      <c r="E299" s="15"/>
      <c r="F299" s="15"/>
      <c r="G299" s="15"/>
      <c r="H299" s="17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 x14ac:dyDescent="0.2">
      <c r="A300" s="15"/>
      <c r="B300" s="15"/>
      <c r="C300" s="15"/>
      <c r="D300" s="15"/>
      <c r="E300" s="15"/>
      <c r="F300" s="15"/>
      <c r="G300" s="15"/>
      <c r="H300" s="17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 x14ac:dyDescent="0.2">
      <c r="A301" s="15"/>
      <c r="B301" s="15"/>
      <c r="C301" s="15"/>
      <c r="D301" s="15"/>
      <c r="E301" s="15"/>
      <c r="F301" s="15"/>
      <c r="G301" s="15"/>
      <c r="H301" s="17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 x14ac:dyDescent="0.2">
      <c r="A302" s="15"/>
      <c r="B302" s="15"/>
      <c r="C302" s="15"/>
      <c r="D302" s="15"/>
      <c r="E302" s="15"/>
      <c r="F302" s="15"/>
      <c r="G302" s="15"/>
      <c r="H302" s="17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 x14ac:dyDescent="0.2">
      <c r="A303" s="15"/>
      <c r="B303" s="15"/>
      <c r="C303" s="15"/>
      <c r="D303" s="15"/>
      <c r="E303" s="15"/>
      <c r="F303" s="15"/>
      <c r="G303" s="15"/>
      <c r="H303" s="17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 x14ac:dyDescent="0.2">
      <c r="A304" s="15"/>
      <c r="B304" s="15"/>
      <c r="C304" s="15"/>
      <c r="D304" s="15"/>
      <c r="E304" s="15"/>
      <c r="F304" s="15"/>
      <c r="G304" s="15"/>
      <c r="H304" s="17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 x14ac:dyDescent="0.2">
      <c r="A305" s="15"/>
      <c r="B305" s="15"/>
      <c r="C305" s="15"/>
      <c r="D305" s="15"/>
      <c r="E305" s="15"/>
      <c r="F305" s="15"/>
      <c r="G305" s="15"/>
      <c r="H305" s="17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 x14ac:dyDescent="0.2">
      <c r="A306" s="15"/>
      <c r="B306" s="15"/>
      <c r="C306" s="15"/>
      <c r="D306" s="15"/>
      <c r="E306" s="15"/>
      <c r="F306" s="15"/>
      <c r="G306" s="15"/>
      <c r="H306" s="17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 x14ac:dyDescent="0.2">
      <c r="A307" s="15"/>
      <c r="B307" s="15"/>
      <c r="C307" s="15"/>
      <c r="D307" s="15"/>
      <c r="E307" s="15"/>
      <c r="F307" s="15"/>
      <c r="G307" s="15"/>
      <c r="H307" s="17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 x14ac:dyDescent="0.2">
      <c r="A308" s="15"/>
      <c r="B308" s="15"/>
      <c r="C308" s="15"/>
      <c r="D308" s="15"/>
      <c r="E308" s="15"/>
      <c r="F308" s="15"/>
      <c r="G308" s="15"/>
      <c r="H308" s="17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 x14ac:dyDescent="0.2">
      <c r="A309" s="15"/>
      <c r="B309" s="15"/>
      <c r="C309" s="15"/>
      <c r="D309" s="15"/>
      <c r="E309" s="15"/>
      <c r="F309" s="15"/>
      <c r="G309" s="15"/>
      <c r="H309" s="17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 x14ac:dyDescent="0.2">
      <c r="A310" s="15"/>
      <c r="B310" s="15"/>
      <c r="C310" s="15"/>
      <c r="D310" s="15"/>
      <c r="E310" s="15"/>
      <c r="F310" s="15"/>
      <c r="G310" s="15"/>
      <c r="H310" s="17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 x14ac:dyDescent="0.2">
      <c r="A311" s="15"/>
      <c r="B311" s="15"/>
      <c r="C311" s="15"/>
      <c r="D311" s="15"/>
      <c r="E311" s="15"/>
      <c r="F311" s="15"/>
      <c r="G311" s="15"/>
      <c r="H311" s="17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 x14ac:dyDescent="0.2">
      <c r="A312" s="15"/>
      <c r="B312" s="15"/>
      <c r="C312" s="15"/>
      <c r="D312" s="15"/>
      <c r="E312" s="15"/>
      <c r="F312" s="15"/>
      <c r="G312" s="15"/>
      <c r="H312" s="17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 x14ac:dyDescent="0.2">
      <c r="A313" s="15"/>
      <c r="B313" s="15"/>
      <c r="C313" s="15"/>
      <c r="D313" s="15"/>
      <c r="E313" s="15"/>
      <c r="F313" s="15"/>
      <c r="G313" s="15"/>
      <c r="H313" s="17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 x14ac:dyDescent="0.2">
      <c r="A314" s="15"/>
      <c r="B314" s="15"/>
      <c r="C314" s="15"/>
      <c r="D314" s="15"/>
      <c r="E314" s="15"/>
      <c r="F314" s="15"/>
      <c r="G314" s="15"/>
      <c r="H314" s="17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 x14ac:dyDescent="0.2">
      <c r="A315" s="15"/>
      <c r="B315" s="15"/>
      <c r="C315" s="15"/>
      <c r="D315" s="15"/>
      <c r="E315" s="15"/>
      <c r="F315" s="15"/>
      <c r="G315" s="15"/>
      <c r="H315" s="17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 x14ac:dyDescent="0.2">
      <c r="A316" s="15"/>
      <c r="B316" s="15"/>
      <c r="C316" s="15"/>
      <c r="D316" s="15"/>
      <c r="E316" s="15"/>
      <c r="F316" s="15"/>
      <c r="G316" s="15"/>
      <c r="H316" s="17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 x14ac:dyDescent="0.2">
      <c r="A317" s="15"/>
      <c r="B317" s="15"/>
      <c r="C317" s="15"/>
      <c r="D317" s="15"/>
      <c r="E317" s="15"/>
      <c r="F317" s="15"/>
      <c r="G317" s="15"/>
      <c r="H317" s="17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 x14ac:dyDescent="0.2">
      <c r="A318" s="15"/>
      <c r="B318" s="15"/>
      <c r="C318" s="15"/>
      <c r="D318" s="15"/>
      <c r="E318" s="15"/>
      <c r="F318" s="15"/>
      <c r="G318" s="15"/>
      <c r="H318" s="17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 x14ac:dyDescent="0.2">
      <c r="A319" s="15"/>
      <c r="B319" s="15"/>
      <c r="C319" s="15"/>
      <c r="D319" s="15"/>
      <c r="E319" s="15"/>
      <c r="F319" s="15"/>
      <c r="G319" s="15"/>
      <c r="H319" s="17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 x14ac:dyDescent="0.2">
      <c r="A320" s="15"/>
      <c r="B320" s="15"/>
      <c r="C320" s="15"/>
      <c r="D320" s="15"/>
      <c r="E320" s="15"/>
      <c r="F320" s="15"/>
      <c r="G320" s="15"/>
      <c r="H320" s="17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 x14ac:dyDescent="0.2">
      <c r="A321" s="15"/>
      <c r="B321" s="15"/>
      <c r="C321" s="15"/>
      <c r="D321" s="15"/>
      <c r="E321" s="15"/>
      <c r="F321" s="15"/>
      <c r="G321" s="15"/>
      <c r="H321" s="17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 x14ac:dyDescent="0.2">
      <c r="A322" s="15"/>
      <c r="B322" s="15"/>
      <c r="C322" s="15"/>
      <c r="D322" s="15"/>
      <c r="E322" s="15"/>
      <c r="F322" s="15"/>
      <c r="G322" s="15"/>
      <c r="H322" s="17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 x14ac:dyDescent="0.2">
      <c r="A323" s="15"/>
      <c r="B323" s="15"/>
      <c r="C323" s="15"/>
      <c r="D323" s="15"/>
      <c r="E323" s="15"/>
      <c r="F323" s="15"/>
      <c r="G323" s="15"/>
      <c r="H323" s="17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 x14ac:dyDescent="0.2">
      <c r="A324" s="15"/>
      <c r="B324" s="15"/>
      <c r="C324" s="15"/>
      <c r="D324" s="15"/>
      <c r="E324" s="15"/>
      <c r="F324" s="15"/>
      <c r="G324" s="15"/>
      <c r="H324" s="17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 x14ac:dyDescent="0.2">
      <c r="A325" s="15"/>
      <c r="B325" s="15"/>
      <c r="C325" s="15"/>
      <c r="D325" s="15"/>
      <c r="E325" s="15"/>
      <c r="F325" s="15"/>
      <c r="G325" s="15"/>
      <c r="H325" s="17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 x14ac:dyDescent="0.2">
      <c r="A326" s="15"/>
      <c r="B326" s="15"/>
      <c r="C326" s="15"/>
      <c r="D326" s="15"/>
      <c r="E326" s="15"/>
      <c r="F326" s="15"/>
      <c r="G326" s="15"/>
      <c r="H326" s="17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 x14ac:dyDescent="0.2">
      <c r="A327" s="15"/>
      <c r="B327" s="15"/>
      <c r="C327" s="15"/>
      <c r="D327" s="15"/>
      <c r="E327" s="15"/>
      <c r="F327" s="15"/>
      <c r="G327" s="15"/>
      <c r="H327" s="17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 x14ac:dyDescent="0.2">
      <c r="A328" s="15"/>
      <c r="B328" s="15"/>
      <c r="C328" s="15"/>
      <c r="D328" s="15"/>
      <c r="E328" s="15"/>
      <c r="F328" s="15"/>
      <c r="G328" s="15"/>
      <c r="H328" s="17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 x14ac:dyDescent="0.2">
      <c r="A329" s="15"/>
      <c r="B329" s="15"/>
      <c r="C329" s="15"/>
      <c r="D329" s="15"/>
      <c r="E329" s="15"/>
      <c r="F329" s="15"/>
      <c r="G329" s="15"/>
      <c r="H329" s="17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 x14ac:dyDescent="0.2">
      <c r="A330" s="15"/>
      <c r="B330" s="15"/>
      <c r="C330" s="15"/>
      <c r="D330" s="15"/>
      <c r="E330" s="15"/>
      <c r="F330" s="15"/>
      <c r="G330" s="15"/>
      <c r="H330" s="17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 x14ac:dyDescent="0.2">
      <c r="A331" s="15"/>
      <c r="B331" s="15"/>
      <c r="C331" s="15"/>
      <c r="D331" s="15"/>
      <c r="E331" s="15"/>
      <c r="F331" s="15"/>
      <c r="G331" s="15"/>
      <c r="H331" s="17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 x14ac:dyDescent="0.2">
      <c r="A332" s="15"/>
      <c r="B332" s="15"/>
      <c r="C332" s="15"/>
      <c r="D332" s="15"/>
      <c r="E332" s="15"/>
      <c r="F332" s="15"/>
      <c r="G332" s="15"/>
      <c r="H332" s="17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 x14ac:dyDescent="0.2">
      <c r="A333" s="15"/>
      <c r="B333" s="15"/>
      <c r="C333" s="15"/>
      <c r="D333" s="15"/>
      <c r="E333" s="15"/>
      <c r="F333" s="15"/>
      <c r="G333" s="15"/>
      <c r="H333" s="17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 x14ac:dyDescent="0.2">
      <c r="A334" s="15"/>
      <c r="B334" s="15"/>
      <c r="C334" s="15"/>
      <c r="D334" s="15"/>
      <c r="E334" s="15"/>
      <c r="F334" s="15"/>
      <c r="G334" s="15"/>
      <c r="H334" s="17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 x14ac:dyDescent="0.2">
      <c r="A335" s="15"/>
      <c r="B335" s="15"/>
      <c r="C335" s="15"/>
      <c r="D335" s="15"/>
      <c r="E335" s="15"/>
      <c r="F335" s="15"/>
      <c r="G335" s="15"/>
      <c r="H335" s="17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 x14ac:dyDescent="0.2">
      <c r="A336" s="15"/>
      <c r="B336" s="15"/>
      <c r="C336" s="15"/>
      <c r="D336" s="15"/>
      <c r="E336" s="15"/>
      <c r="F336" s="15"/>
      <c r="G336" s="15"/>
      <c r="H336" s="17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 x14ac:dyDescent="0.2">
      <c r="A337" s="15"/>
      <c r="B337" s="15"/>
      <c r="C337" s="15"/>
      <c r="D337" s="15"/>
      <c r="E337" s="15"/>
      <c r="F337" s="15"/>
      <c r="G337" s="15"/>
      <c r="H337" s="17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 x14ac:dyDescent="0.2">
      <c r="A338" s="15"/>
      <c r="B338" s="15"/>
      <c r="C338" s="15"/>
      <c r="D338" s="15"/>
      <c r="E338" s="15"/>
      <c r="F338" s="15"/>
      <c r="G338" s="15"/>
      <c r="H338" s="17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 x14ac:dyDescent="0.2">
      <c r="A339" s="15"/>
      <c r="B339" s="15"/>
      <c r="C339" s="15"/>
      <c r="D339" s="15"/>
      <c r="E339" s="15"/>
      <c r="F339" s="15"/>
      <c r="G339" s="15"/>
      <c r="H339" s="17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 x14ac:dyDescent="0.2">
      <c r="A340" s="15"/>
      <c r="B340" s="15"/>
      <c r="C340" s="15"/>
      <c r="D340" s="15"/>
      <c r="E340" s="15"/>
      <c r="F340" s="15"/>
      <c r="G340" s="15"/>
      <c r="H340" s="17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 x14ac:dyDescent="0.2">
      <c r="A341" s="15"/>
      <c r="B341" s="15"/>
      <c r="C341" s="15"/>
      <c r="D341" s="15"/>
      <c r="E341" s="15"/>
      <c r="F341" s="15"/>
      <c r="G341" s="15"/>
      <c r="H341" s="17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 x14ac:dyDescent="0.2">
      <c r="A342" s="15"/>
      <c r="B342" s="15"/>
      <c r="C342" s="15"/>
      <c r="D342" s="15"/>
      <c r="E342" s="15"/>
      <c r="F342" s="15"/>
      <c r="G342" s="15"/>
      <c r="H342" s="17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 x14ac:dyDescent="0.2">
      <c r="A343" s="15"/>
      <c r="B343" s="15"/>
      <c r="C343" s="15"/>
      <c r="D343" s="15"/>
      <c r="E343" s="15"/>
      <c r="F343" s="15"/>
      <c r="G343" s="15"/>
      <c r="H343" s="17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 x14ac:dyDescent="0.2">
      <c r="A344" s="15"/>
      <c r="B344" s="15"/>
      <c r="C344" s="15"/>
      <c r="D344" s="15"/>
      <c r="E344" s="15"/>
      <c r="F344" s="15"/>
      <c r="G344" s="15"/>
      <c r="H344" s="17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 x14ac:dyDescent="0.2">
      <c r="A345" s="15"/>
      <c r="B345" s="15"/>
      <c r="C345" s="15"/>
      <c r="D345" s="15"/>
      <c r="E345" s="15"/>
      <c r="F345" s="15"/>
      <c r="G345" s="15"/>
      <c r="H345" s="17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 x14ac:dyDescent="0.2">
      <c r="A346" s="15"/>
      <c r="B346" s="15"/>
      <c r="C346" s="15"/>
      <c r="D346" s="15"/>
      <c r="E346" s="15"/>
      <c r="F346" s="15"/>
      <c r="G346" s="15"/>
      <c r="H346" s="17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 x14ac:dyDescent="0.2">
      <c r="A347" s="15"/>
      <c r="B347" s="15"/>
      <c r="C347" s="15"/>
      <c r="D347" s="15"/>
      <c r="E347" s="15"/>
      <c r="F347" s="15"/>
      <c r="G347" s="15"/>
      <c r="H347" s="17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 x14ac:dyDescent="0.2">
      <c r="A348" s="15"/>
      <c r="B348" s="15"/>
      <c r="C348" s="15"/>
      <c r="D348" s="15"/>
      <c r="E348" s="15"/>
      <c r="F348" s="15"/>
      <c r="G348" s="15"/>
      <c r="H348" s="17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 x14ac:dyDescent="0.2">
      <c r="A349" s="15"/>
      <c r="B349" s="15"/>
      <c r="C349" s="15"/>
      <c r="D349" s="15"/>
      <c r="E349" s="15"/>
      <c r="F349" s="15"/>
      <c r="G349" s="15"/>
      <c r="H349" s="17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 x14ac:dyDescent="0.2">
      <c r="A350" s="15"/>
      <c r="B350" s="15"/>
      <c r="C350" s="15"/>
      <c r="D350" s="15"/>
      <c r="E350" s="15"/>
      <c r="F350" s="15"/>
      <c r="G350" s="15"/>
      <c r="H350" s="17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 x14ac:dyDescent="0.2">
      <c r="A351" s="15"/>
      <c r="B351" s="15"/>
      <c r="C351" s="15"/>
      <c r="D351" s="15"/>
      <c r="E351" s="15"/>
      <c r="F351" s="15"/>
      <c r="G351" s="15"/>
      <c r="H351" s="17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 x14ac:dyDescent="0.2">
      <c r="A352" s="15"/>
      <c r="B352" s="15"/>
      <c r="C352" s="15"/>
      <c r="D352" s="15"/>
      <c r="E352" s="15"/>
      <c r="F352" s="15"/>
      <c r="G352" s="15"/>
      <c r="H352" s="17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 x14ac:dyDescent="0.2">
      <c r="A353" s="15"/>
      <c r="B353" s="15"/>
      <c r="C353" s="15"/>
      <c r="D353" s="15"/>
      <c r="E353" s="15"/>
      <c r="F353" s="15"/>
      <c r="G353" s="15"/>
      <c r="H353" s="17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 x14ac:dyDescent="0.2">
      <c r="A354" s="15"/>
      <c r="B354" s="15"/>
      <c r="C354" s="15"/>
      <c r="D354" s="15"/>
      <c r="E354" s="15"/>
      <c r="F354" s="15"/>
      <c r="G354" s="15"/>
      <c r="H354" s="17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 x14ac:dyDescent="0.2">
      <c r="A355" s="15"/>
      <c r="B355" s="15"/>
      <c r="C355" s="15"/>
      <c r="D355" s="15"/>
      <c r="E355" s="15"/>
      <c r="F355" s="15"/>
      <c r="G355" s="15"/>
      <c r="H355" s="17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 x14ac:dyDescent="0.2">
      <c r="A356" s="15"/>
      <c r="B356" s="15"/>
      <c r="C356" s="15"/>
      <c r="D356" s="15"/>
      <c r="E356" s="15"/>
      <c r="F356" s="15"/>
      <c r="G356" s="15"/>
      <c r="H356" s="17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 x14ac:dyDescent="0.2">
      <c r="A357" s="15"/>
      <c r="B357" s="15"/>
      <c r="C357" s="15"/>
      <c r="D357" s="15"/>
      <c r="E357" s="15"/>
      <c r="F357" s="15"/>
      <c r="G357" s="15"/>
      <c r="H357" s="17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 x14ac:dyDescent="0.2">
      <c r="A358" s="15"/>
      <c r="B358" s="15"/>
      <c r="C358" s="15"/>
      <c r="D358" s="15"/>
      <c r="E358" s="15"/>
      <c r="F358" s="15"/>
      <c r="G358" s="15"/>
      <c r="H358" s="17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 x14ac:dyDescent="0.2">
      <c r="A359" s="15"/>
      <c r="B359" s="15"/>
      <c r="C359" s="15"/>
      <c r="D359" s="15"/>
      <c r="E359" s="15"/>
      <c r="F359" s="15"/>
      <c r="G359" s="15"/>
      <c r="H359" s="17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 x14ac:dyDescent="0.2">
      <c r="A360" s="15"/>
      <c r="B360" s="15"/>
      <c r="C360" s="15"/>
      <c r="D360" s="15"/>
      <c r="E360" s="15"/>
      <c r="F360" s="15"/>
      <c r="G360" s="15"/>
      <c r="H360" s="17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 x14ac:dyDescent="0.2">
      <c r="A361" s="15"/>
      <c r="B361" s="15"/>
      <c r="C361" s="15"/>
      <c r="D361" s="15"/>
      <c r="E361" s="15"/>
      <c r="F361" s="15"/>
      <c r="G361" s="15"/>
      <c r="H361" s="17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 x14ac:dyDescent="0.2">
      <c r="A362" s="15"/>
      <c r="B362" s="15"/>
      <c r="C362" s="15"/>
      <c r="D362" s="15"/>
      <c r="E362" s="15"/>
      <c r="F362" s="15"/>
      <c r="G362" s="15"/>
      <c r="H362" s="17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 x14ac:dyDescent="0.2">
      <c r="A363" s="15"/>
      <c r="B363" s="15"/>
      <c r="C363" s="15"/>
      <c r="D363" s="15"/>
      <c r="E363" s="15"/>
      <c r="F363" s="15"/>
      <c r="G363" s="15"/>
      <c r="H363" s="17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 x14ac:dyDescent="0.2">
      <c r="A364" s="15"/>
      <c r="B364" s="15"/>
      <c r="C364" s="15"/>
      <c r="D364" s="15"/>
      <c r="E364" s="15"/>
      <c r="F364" s="15"/>
      <c r="G364" s="15"/>
      <c r="H364" s="17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 x14ac:dyDescent="0.2">
      <c r="A365" s="15"/>
      <c r="B365" s="15"/>
      <c r="C365" s="15"/>
      <c r="D365" s="15"/>
      <c r="E365" s="15"/>
      <c r="F365" s="15"/>
      <c r="G365" s="15"/>
      <c r="H365" s="17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 x14ac:dyDescent="0.2">
      <c r="A366" s="15"/>
      <c r="B366" s="15"/>
      <c r="C366" s="15"/>
      <c r="D366" s="15"/>
      <c r="E366" s="15"/>
      <c r="F366" s="15"/>
      <c r="G366" s="15"/>
      <c r="H366" s="17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 x14ac:dyDescent="0.2">
      <c r="A367" s="15"/>
      <c r="B367" s="15"/>
      <c r="C367" s="15"/>
      <c r="D367" s="15"/>
      <c r="E367" s="15"/>
      <c r="F367" s="15"/>
      <c r="G367" s="15"/>
      <c r="H367" s="17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 x14ac:dyDescent="0.2">
      <c r="A368" s="15"/>
      <c r="B368" s="15"/>
      <c r="C368" s="15"/>
      <c r="D368" s="15"/>
      <c r="E368" s="15"/>
      <c r="F368" s="15"/>
      <c r="G368" s="15"/>
      <c r="H368" s="17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 x14ac:dyDescent="0.2">
      <c r="A369" s="15"/>
      <c r="B369" s="15"/>
      <c r="C369" s="15"/>
      <c r="D369" s="15"/>
      <c r="E369" s="15"/>
      <c r="F369" s="15"/>
      <c r="G369" s="15"/>
      <c r="H369" s="17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 x14ac:dyDescent="0.2">
      <c r="A370" s="15"/>
      <c r="B370" s="15"/>
      <c r="C370" s="15"/>
      <c r="D370" s="15"/>
      <c r="E370" s="15"/>
      <c r="F370" s="15"/>
      <c r="G370" s="15"/>
      <c r="H370" s="17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 x14ac:dyDescent="0.2">
      <c r="A371" s="15"/>
      <c r="B371" s="15"/>
      <c r="C371" s="15"/>
      <c r="D371" s="15"/>
      <c r="E371" s="15"/>
      <c r="F371" s="15"/>
      <c r="G371" s="15"/>
      <c r="H371" s="17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 x14ac:dyDescent="0.2">
      <c r="A372" s="15"/>
      <c r="B372" s="15"/>
      <c r="C372" s="15"/>
      <c r="D372" s="15"/>
      <c r="E372" s="15"/>
      <c r="F372" s="15"/>
      <c r="G372" s="15"/>
      <c r="H372" s="17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 x14ac:dyDescent="0.2">
      <c r="A373" s="15"/>
      <c r="B373" s="15"/>
      <c r="C373" s="15"/>
      <c r="D373" s="15"/>
      <c r="E373" s="15"/>
      <c r="F373" s="15"/>
      <c r="G373" s="15"/>
      <c r="H373" s="17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 x14ac:dyDescent="0.2">
      <c r="A374" s="15"/>
      <c r="B374" s="15"/>
      <c r="C374" s="15"/>
      <c r="D374" s="15"/>
      <c r="E374" s="15"/>
      <c r="F374" s="15"/>
      <c r="G374" s="15"/>
      <c r="H374" s="17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 x14ac:dyDescent="0.2">
      <c r="A375" s="15"/>
      <c r="B375" s="15"/>
      <c r="C375" s="15"/>
      <c r="D375" s="15"/>
      <c r="E375" s="15"/>
      <c r="F375" s="15"/>
      <c r="G375" s="15"/>
      <c r="H375" s="17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 x14ac:dyDescent="0.2">
      <c r="A376" s="15"/>
      <c r="B376" s="15"/>
      <c r="C376" s="15"/>
      <c r="D376" s="15"/>
      <c r="E376" s="15"/>
      <c r="F376" s="15"/>
      <c r="G376" s="15"/>
      <c r="H376" s="17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 x14ac:dyDescent="0.2">
      <c r="A377" s="15"/>
      <c r="B377" s="15"/>
      <c r="C377" s="15"/>
      <c r="D377" s="15"/>
      <c r="E377" s="15"/>
      <c r="F377" s="15"/>
      <c r="G377" s="15"/>
      <c r="H377" s="17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 x14ac:dyDescent="0.2">
      <c r="A378" s="15"/>
      <c r="B378" s="15"/>
      <c r="C378" s="15"/>
      <c r="D378" s="15"/>
      <c r="E378" s="15"/>
      <c r="F378" s="15"/>
      <c r="G378" s="15"/>
      <c r="H378" s="17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 x14ac:dyDescent="0.2">
      <c r="A379" s="15"/>
      <c r="B379" s="15"/>
      <c r="C379" s="15"/>
      <c r="D379" s="15"/>
      <c r="E379" s="15"/>
      <c r="F379" s="15"/>
      <c r="G379" s="15"/>
      <c r="H379" s="17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 x14ac:dyDescent="0.2">
      <c r="A380" s="15"/>
      <c r="B380" s="15"/>
      <c r="C380" s="15"/>
      <c r="D380" s="15"/>
      <c r="E380" s="15"/>
      <c r="F380" s="15"/>
      <c r="G380" s="15"/>
      <c r="H380" s="17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 x14ac:dyDescent="0.2">
      <c r="A381" s="15"/>
      <c r="B381" s="15"/>
      <c r="C381" s="15"/>
      <c r="D381" s="15"/>
      <c r="E381" s="15"/>
      <c r="F381" s="15"/>
      <c r="G381" s="15"/>
      <c r="H381" s="17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 x14ac:dyDescent="0.2">
      <c r="A382" s="15"/>
      <c r="B382" s="15"/>
      <c r="C382" s="15"/>
      <c r="D382" s="15"/>
      <c r="E382" s="15"/>
      <c r="F382" s="15"/>
      <c r="G382" s="15"/>
      <c r="H382" s="17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 x14ac:dyDescent="0.2">
      <c r="A383" s="15"/>
      <c r="B383" s="15"/>
      <c r="C383" s="15"/>
      <c r="D383" s="15"/>
      <c r="E383" s="15"/>
      <c r="F383" s="15"/>
      <c r="G383" s="15"/>
      <c r="H383" s="17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 x14ac:dyDescent="0.2">
      <c r="A384" s="15"/>
      <c r="B384" s="15"/>
      <c r="C384" s="15"/>
      <c r="D384" s="15"/>
      <c r="E384" s="15"/>
      <c r="F384" s="15"/>
      <c r="G384" s="15"/>
      <c r="H384" s="17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 x14ac:dyDescent="0.2">
      <c r="A385" s="15"/>
      <c r="B385" s="15"/>
      <c r="C385" s="15"/>
      <c r="D385" s="15"/>
      <c r="E385" s="15"/>
      <c r="F385" s="15"/>
      <c r="G385" s="15"/>
      <c r="H385" s="17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 x14ac:dyDescent="0.2">
      <c r="A386" s="15"/>
      <c r="B386" s="15"/>
      <c r="C386" s="15"/>
      <c r="D386" s="15"/>
      <c r="E386" s="15"/>
      <c r="F386" s="15"/>
      <c r="G386" s="15"/>
      <c r="H386" s="17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 x14ac:dyDescent="0.2">
      <c r="A387" s="15"/>
      <c r="B387" s="15"/>
      <c r="C387" s="15"/>
      <c r="D387" s="15"/>
      <c r="E387" s="15"/>
      <c r="F387" s="15"/>
      <c r="G387" s="15"/>
      <c r="H387" s="17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 x14ac:dyDescent="0.2">
      <c r="A388" s="15"/>
      <c r="B388" s="15"/>
      <c r="C388" s="15"/>
      <c r="D388" s="15"/>
      <c r="E388" s="15"/>
      <c r="F388" s="15"/>
      <c r="G388" s="15"/>
      <c r="H388" s="17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 x14ac:dyDescent="0.2">
      <c r="A389" s="15"/>
      <c r="B389" s="15"/>
      <c r="C389" s="15"/>
      <c r="D389" s="15"/>
      <c r="E389" s="15"/>
      <c r="F389" s="15"/>
      <c r="G389" s="15"/>
      <c r="H389" s="17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 x14ac:dyDescent="0.2">
      <c r="A390" s="15"/>
      <c r="B390" s="15"/>
      <c r="C390" s="15"/>
      <c r="D390" s="15"/>
      <c r="E390" s="15"/>
      <c r="F390" s="15"/>
      <c r="G390" s="15"/>
      <c r="H390" s="17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 x14ac:dyDescent="0.2">
      <c r="A391" s="15"/>
      <c r="B391" s="15"/>
      <c r="C391" s="15"/>
      <c r="D391" s="15"/>
      <c r="E391" s="15"/>
      <c r="F391" s="15"/>
      <c r="G391" s="15"/>
      <c r="H391" s="17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 x14ac:dyDescent="0.2">
      <c r="A392" s="15"/>
      <c r="B392" s="15"/>
      <c r="C392" s="15"/>
      <c r="D392" s="15"/>
      <c r="E392" s="15"/>
      <c r="F392" s="15"/>
      <c r="G392" s="15"/>
      <c r="H392" s="17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 x14ac:dyDescent="0.2">
      <c r="A393" s="15"/>
      <c r="B393" s="15"/>
      <c r="C393" s="15"/>
      <c r="D393" s="15"/>
      <c r="E393" s="15"/>
      <c r="F393" s="15"/>
      <c r="G393" s="15"/>
      <c r="H393" s="17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 x14ac:dyDescent="0.2">
      <c r="A394" s="15"/>
      <c r="B394" s="15"/>
      <c r="C394" s="15"/>
      <c r="D394" s="15"/>
      <c r="E394" s="15"/>
      <c r="F394" s="15"/>
      <c r="G394" s="15"/>
      <c r="H394" s="17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 x14ac:dyDescent="0.2">
      <c r="A395" s="15"/>
      <c r="B395" s="15"/>
      <c r="C395" s="15"/>
      <c r="D395" s="15"/>
      <c r="E395" s="15"/>
      <c r="F395" s="15"/>
      <c r="G395" s="15"/>
      <c r="H395" s="17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 x14ac:dyDescent="0.2">
      <c r="A396" s="15"/>
      <c r="B396" s="15"/>
      <c r="C396" s="15"/>
      <c r="D396" s="15"/>
      <c r="E396" s="15"/>
      <c r="F396" s="15"/>
      <c r="G396" s="15"/>
      <c r="H396" s="17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 x14ac:dyDescent="0.2">
      <c r="A397" s="15"/>
      <c r="B397" s="15"/>
      <c r="C397" s="15"/>
      <c r="D397" s="15"/>
      <c r="E397" s="15"/>
      <c r="F397" s="15"/>
      <c r="G397" s="15"/>
      <c r="H397" s="17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 x14ac:dyDescent="0.2">
      <c r="A398" s="15"/>
      <c r="B398" s="15"/>
      <c r="C398" s="15"/>
      <c r="D398" s="15"/>
      <c r="E398" s="15"/>
      <c r="F398" s="15"/>
      <c r="G398" s="15"/>
      <c r="H398" s="17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 x14ac:dyDescent="0.2">
      <c r="A399" s="15"/>
      <c r="B399" s="15"/>
      <c r="C399" s="15"/>
      <c r="D399" s="15"/>
      <c r="E399" s="15"/>
      <c r="F399" s="15"/>
      <c r="G399" s="15"/>
      <c r="H399" s="17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 x14ac:dyDescent="0.2">
      <c r="A400" s="15"/>
      <c r="B400" s="15"/>
      <c r="C400" s="15"/>
      <c r="D400" s="15"/>
      <c r="E400" s="15"/>
      <c r="F400" s="15"/>
      <c r="G400" s="15"/>
      <c r="H400" s="17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 x14ac:dyDescent="0.2">
      <c r="A401" s="15"/>
      <c r="B401" s="15"/>
      <c r="C401" s="15"/>
      <c r="D401" s="15"/>
      <c r="E401" s="15"/>
      <c r="F401" s="15"/>
      <c r="G401" s="15"/>
      <c r="H401" s="17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 x14ac:dyDescent="0.2">
      <c r="A402" s="15"/>
      <c r="B402" s="15"/>
      <c r="C402" s="15"/>
      <c r="D402" s="15"/>
      <c r="E402" s="15"/>
      <c r="F402" s="15"/>
      <c r="G402" s="15"/>
      <c r="H402" s="17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 x14ac:dyDescent="0.2">
      <c r="A403" s="15"/>
      <c r="B403" s="15"/>
      <c r="C403" s="15"/>
      <c r="D403" s="15"/>
      <c r="E403" s="15"/>
      <c r="F403" s="15"/>
      <c r="G403" s="15"/>
      <c r="H403" s="17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 x14ac:dyDescent="0.2">
      <c r="A404" s="15"/>
      <c r="B404" s="15"/>
      <c r="C404" s="15"/>
      <c r="D404" s="15"/>
      <c r="E404" s="15"/>
      <c r="F404" s="15"/>
      <c r="G404" s="15"/>
      <c r="H404" s="17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 x14ac:dyDescent="0.2">
      <c r="A405" s="15"/>
      <c r="B405" s="15"/>
      <c r="C405" s="15"/>
      <c r="D405" s="15"/>
      <c r="E405" s="15"/>
      <c r="F405" s="15"/>
      <c r="G405" s="15"/>
      <c r="H405" s="17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 x14ac:dyDescent="0.2">
      <c r="A406" s="15"/>
      <c r="B406" s="15"/>
      <c r="C406" s="15"/>
      <c r="D406" s="15"/>
      <c r="E406" s="15"/>
      <c r="F406" s="15"/>
      <c r="G406" s="15"/>
      <c r="H406" s="17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 x14ac:dyDescent="0.2">
      <c r="A407" s="15"/>
      <c r="B407" s="15"/>
      <c r="C407" s="15"/>
      <c r="D407" s="15"/>
      <c r="E407" s="15"/>
      <c r="F407" s="15"/>
      <c r="G407" s="15"/>
      <c r="H407" s="17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 x14ac:dyDescent="0.2">
      <c r="A408" s="15"/>
      <c r="B408" s="15"/>
      <c r="C408" s="15"/>
      <c r="D408" s="15"/>
      <c r="E408" s="15"/>
      <c r="F408" s="15"/>
      <c r="G408" s="15"/>
      <c r="H408" s="17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 x14ac:dyDescent="0.2">
      <c r="A409" s="15"/>
      <c r="B409" s="15"/>
      <c r="C409" s="15"/>
      <c r="D409" s="15"/>
      <c r="E409" s="15"/>
      <c r="F409" s="15"/>
      <c r="G409" s="15"/>
      <c r="H409" s="17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 x14ac:dyDescent="0.2">
      <c r="A410" s="15"/>
      <c r="B410" s="15"/>
      <c r="C410" s="15"/>
      <c r="D410" s="15"/>
      <c r="E410" s="15"/>
      <c r="F410" s="15"/>
      <c r="G410" s="15"/>
      <c r="H410" s="17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 x14ac:dyDescent="0.2">
      <c r="A411" s="15"/>
      <c r="B411" s="15"/>
      <c r="C411" s="15"/>
      <c r="D411" s="15"/>
      <c r="E411" s="15"/>
      <c r="F411" s="15"/>
      <c r="G411" s="15"/>
      <c r="H411" s="17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 x14ac:dyDescent="0.2">
      <c r="A412" s="15"/>
      <c r="B412" s="15"/>
      <c r="C412" s="15"/>
      <c r="D412" s="15"/>
      <c r="E412" s="15"/>
      <c r="F412" s="15"/>
      <c r="G412" s="15"/>
      <c r="H412" s="17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 x14ac:dyDescent="0.2">
      <c r="A413" s="15"/>
      <c r="B413" s="15"/>
      <c r="C413" s="15"/>
      <c r="D413" s="15"/>
      <c r="E413" s="15"/>
      <c r="F413" s="15"/>
      <c r="G413" s="15"/>
      <c r="H413" s="17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 x14ac:dyDescent="0.2">
      <c r="A414" s="15"/>
      <c r="B414" s="15"/>
      <c r="C414" s="15"/>
      <c r="D414" s="15"/>
      <c r="E414" s="15"/>
      <c r="F414" s="15"/>
      <c r="G414" s="15"/>
      <c r="H414" s="17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 x14ac:dyDescent="0.2">
      <c r="A415" s="15"/>
      <c r="B415" s="15"/>
      <c r="C415" s="15"/>
      <c r="D415" s="15"/>
      <c r="E415" s="15"/>
      <c r="F415" s="15"/>
      <c r="G415" s="15"/>
      <c r="H415" s="17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 x14ac:dyDescent="0.2">
      <c r="A416" s="15"/>
      <c r="B416" s="15"/>
      <c r="C416" s="15"/>
      <c r="D416" s="15"/>
      <c r="E416" s="15"/>
      <c r="F416" s="15"/>
      <c r="G416" s="15"/>
      <c r="H416" s="17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 x14ac:dyDescent="0.2">
      <c r="A417" s="15"/>
      <c r="B417" s="15"/>
      <c r="C417" s="15"/>
      <c r="D417" s="15"/>
      <c r="E417" s="15"/>
      <c r="F417" s="15"/>
      <c r="G417" s="15"/>
      <c r="H417" s="17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 x14ac:dyDescent="0.2">
      <c r="A418" s="15"/>
      <c r="B418" s="15"/>
      <c r="C418" s="15"/>
      <c r="D418" s="15"/>
      <c r="E418" s="15"/>
      <c r="F418" s="15"/>
      <c r="G418" s="15"/>
      <c r="H418" s="17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 x14ac:dyDescent="0.2">
      <c r="A419" s="15"/>
      <c r="B419" s="15"/>
      <c r="C419" s="15"/>
      <c r="D419" s="15"/>
      <c r="E419" s="15"/>
      <c r="F419" s="15"/>
      <c r="G419" s="15"/>
      <c r="H419" s="17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 x14ac:dyDescent="0.2">
      <c r="A420" s="15"/>
      <c r="B420" s="15"/>
      <c r="C420" s="15"/>
      <c r="D420" s="15"/>
      <c r="E420" s="15"/>
      <c r="F420" s="15"/>
      <c r="G420" s="15"/>
      <c r="H420" s="17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 x14ac:dyDescent="0.2">
      <c r="A421" s="15"/>
      <c r="B421" s="15"/>
      <c r="C421" s="15"/>
      <c r="D421" s="15"/>
      <c r="E421" s="15"/>
      <c r="F421" s="15"/>
      <c r="G421" s="15"/>
      <c r="H421" s="17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 x14ac:dyDescent="0.2">
      <c r="A422" s="15"/>
      <c r="B422" s="15"/>
      <c r="C422" s="15"/>
      <c r="D422" s="15"/>
      <c r="E422" s="15"/>
      <c r="F422" s="15"/>
      <c r="G422" s="15"/>
      <c r="H422" s="17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 x14ac:dyDescent="0.2">
      <c r="A423" s="15"/>
      <c r="B423" s="15"/>
      <c r="C423" s="15"/>
      <c r="D423" s="15"/>
      <c r="E423" s="15"/>
      <c r="F423" s="15"/>
      <c r="G423" s="15"/>
      <c r="H423" s="17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 x14ac:dyDescent="0.2">
      <c r="A424" s="15"/>
      <c r="B424" s="15"/>
      <c r="C424" s="15"/>
      <c r="D424" s="15"/>
      <c r="E424" s="15"/>
      <c r="F424" s="15"/>
      <c r="G424" s="15"/>
      <c r="H424" s="17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 x14ac:dyDescent="0.2">
      <c r="A425" s="15"/>
      <c r="B425" s="15"/>
      <c r="C425" s="15"/>
      <c r="D425" s="15"/>
      <c r="E425" s="15"/>
      <c r="F425" s="15"/>
      <c r="G425" s="15"/>
      <c r="H425" s="17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 x14ac:dyDescent="0.2">
      <c r="A426" s="15"/>
      <c r="B426" s="15"/>
      <c r="C426" s="15"/>
      <c r="D426" s="15"/>
      <c r="E426" s="15"/>
      <c r="F426" s="15"/>
      <c r="G426" s="15"/>
      <c r="H426" s="17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 x14ac:dyDescent="0.2">
      <c r="A427" s="15"/>
      <c r="B427" s="15"/>
      <c r="C427" s="15"/>
      <c r="D427" s="15"/>
      <c r="E427" s="15"/>
      <c r="F427" s="15"/>
      <c r="G427" s="15"/>
      <c r="H427" s="17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 x14ac:dyDescent="0.2">
      <c r="A428" s="15"/>
      <c r="B428" s="15"/>
      <c r="C428" s="15"/>
      <c r="D428" s="15"/>
      <c r="E428" s="15"/>
      <c r="F428" s="15"/>
      <c r="G428" s="15"/>
      <c r="H428" s="17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 x14ac:dyDescent="0.2">
      <c r="A429" s="15"/>
      <c r="B429" s="15"/>
      <c r="C429" s="15"/>
      <c r="D429" s="15"/>
      <c r="E429" s="15"/>
      <c r="F429" s="15"/>
      <c r="G429" s="15"/>
      <c r="H429" s="17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 x14ac:dyDescent="0.2">
      <c r="A430" s="15"/>
      <c r="B430" s="15"/>
      <c r="C430" s="15"/>
      <c r="D430" s="15"/>
      <c r="E430" s="15"/>
      <c r="F430" s="15"/>
      <c r="G430" s="15"/>
      <c r="H430" s="17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 x14ac:dyDescent="0.2">
      <c r="A431" s="15"/>
      <c r="B431" s="15"/>
      <c r="C431" s="15"/>
      <c r="D431" s="15"/>
      <c r="E431" s="15"/>
      <c r="F431" s="15"/>
      <c r="G431" s="15"/>
      <c r="H431" s="17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 x14ac:dyDescent="0.2">
      <c r="A432" s="15"/>
      <c r="B432" s="15"/>
      <c r="C432" s="15"/>
      <c r="D432" s="15"/>
      <c r="E432" s="15"/>
      <c r="F432" s="15"/>
      <c r="G432" s="15"/>
      <c r="H432" s="17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 x14ac:dyDescent="0.2">
      <c r="A433" s="15"/>
      <c r="B433" s="15"/>
      <c r="C433" s="15"/>
      <c r="D433" s="15"/>
      <c r="E433" s="15"/>
      <c r="F433" s="15"/>
      <c r="G433" s="15"/>
      <c r="H433" s="17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 x14ac:dyDescent="0.2">
      <c r="A434" s="15"/>
      <c r="B434" s="15"/>
      <c r="C434" s="15"/>
      <c r="D434" s="15"/>
      <c r="E434" s="15"/>
      <c r="F434" s="15"/>
      <c r="G434" s="15"/>
      <c r="H434" s="17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 x14ac:dyDescent="0.2">
      <c r="A435" s="15"/>
      <c r="B435" s="15"/>
      <c r="C435" s="15"/>
      <c r="D435" s="15"/>
      <c r="E435" s="15"/>
      <c r="F435" s="15"/>
      <c r="G435" s="15"/>
      <c r="H435" s="17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 x14ac:dyDescent="0.2">
      <c r="A436" s="15"/>
      <c r="B436" s="15"/>
      <c r="C436" s="15"/>
      <c r="D436" s="15"/>
      <c r="E436" s="15"/>
      <c r="F436" s="15"/>
      <c r="G436" s="15"/>
      <c r="H436" s="17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 x14ac:dyDescent="0.2">
      <c r="A437" s="15"/>
      <c r="B437" s="15"/>
      <c r="C437" s="15"/>
      <c r="D437" s="15"/>
      <c r="E437" s="15"/>
      <c r="F437" s="15"/>
      <c r="G437" s="15"/>
      <c r="H437" s="17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 x14ac:dyDescent="0.2">
      <c r="A438" s="15"/>
      <c r="B438" s="15"/>
      <c r="C438" s="15"/>
      <c r="D438" s="15"/>
      <c r="E438" s="15"/>
      <c r="F438" s="15"/>
      <c r="G438" s="15"/>
      <c r="H438" s="17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 x14ac:dyDescent="0.2">
      <c r="A439" s="15"/>
      <c r="B439" s="15"/>
      <c r="C439" s="15"/>
      <c r="D439" s="15"/>
      <c r="E439" s="15"/>
      <c r="F439" s="15"/>
      <c r="G439" s="15"/>
      <c r="H439" s="17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 x14ac:dyDescent="0.2">
      <c r="A440" s="15"/>
      <c r="B440" s="15"/>
      <c r="C440" s="15"/>
      <c r="D440" s="15"/>
      <c r="E440" s="15"/>
      <c r="F440" s="15"/>
      <c r="G440" s="15"/>
      <c r="H440" s="17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 x14ac:dyDescent="0.2">
      <c r="A441" s="15"/>
      <c r="B441" s="15"/>
      <c r="C441" s="15"/>
      <c r="D441" s="15"/>
      <c r="E441" s="15"/>
      <c r="F441" s="15"/>
      <c r="G441" s="15"/>
      <c r="H441" s="17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 x14ac:dyDescent="0.2">
      <c r="A442" s="15"/>
      <c r="B442" s="15"/>
      <c r="C442" s="15"/>
      <c r="D442" s="15"/>
      <c r="E442" s="15"/>
      <c r="F442" s="15"/>
      <c r="G442" s="15"/>
      <c r="H442" s="17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 x14ac:dyDescent="0.2">
      <c r="A443" s="15"/>
      <c r="B443" s="15"/>
      <c r="C443" s="15"/>
      <c r="D443" s="15"/>
      <c r="E443" s="15"/>
      <c r="F443" s="15"/>
      <c r="G443" s="15"/>
      <c r="H443" s="17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 x14ac:dyDescent="0.2">
      <c r="A444" s="15"/>
      <c r="B444" s="15"/>
      <c r="C444" s="15"/>
      <c r="D444" s="15"/>
      <c r="E444" s="15"/>
      <c r="F444" s="15"/>
      <c r="G444" s="15"/>
      <c r="H444" s="17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 x14ac:dyDescent="0.2">
      <c r="A445" s="15"/>
      <c r="B445" s="15"/>
      <c r="C445" s="15"/>
      <c r="D445" s="15"/>
      <c r="E445" s="15"/>
      <c r="F445" s="15"/>
      <c r="G445" s="15"/>
      <c r="H445" s="17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 x14ac:dyDescent="0.2">
      <c r="A446" s="15"/>
      <c r="B446" s="15"/>
      <c r="C446" s="15"/>
      <c r="D446" s="15"/>
      <c r="E446" s="15"/>
      <c r="F446" s="15"/>
      <c r="G446" s="15"/>
      <c r="H446" s="17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 x14ac:dyDescent="0.2">
      <c r="A447" s="15"/>
      <c r="B447" s="15"/>
      <c r="C447" s="15"/>
      <c r="D447" s="15"/>
      <c r="E447" s="15"/>
      <c r="F447" s="15"/>
      <c r="G447" s="15"/>
      <c r="H447" s="17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 x14ac:dyDescent="0.2">
      <c r="A448" s="15"/>
      <c r="B448" s="15"/>
      <c r="C448" s="15"/>
      <c r="D448" s="15"/>
      <c r="E448" s="15"/>
      <c r="F448" s="15"/>
      <c r="G448" s="15"/>
      <c r="H448" s="17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 x14ac:dyDescent="0.2">
      <c r="A449" s="15"/>
      <c r="B449" s="15"/>
      <c r="C449" s="15"/>
      <c r="D449" s="15"/>
      <c r="E449" s="15"/>
      <c r="F449" s="15"/>
      <c r="G449" s="15"/>
      <c r="H449" s="17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 x14ac:dyDescent="0.2">
      <c r="A450" s="15"/>
      <c r="B450" s="15"/>
      <c r="C450" s="15"/>
      <c r="D450" s="15"/>
      <c r="E450" s="15"/>
      <c r="F450" s="15"/>
      <c r="G450" s="15"/>
      <c r="H450" s="17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 x14ac:dyDescent="0.2">
      <c r="A451" s="15"/>
      <c r="B451" s="15"/>
      <c r="C451" s="15"/>
      <c r="D451" s="15"/>
      <c r="E451" s="15"/>
      <c r="F451" s="15"/>
      <c r="G451" s="15"/>
      <c r="H451" s="17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 x14ac:dyDescent="0.2">
      <c r="A452" s="15"/>
      <c r="B452" s="15"/>
      <c r="C452" s="15"/>
      <c r="D452" s="15"/>
      <c r="E452" s="15"/>
      <c r="F452" s="15"/>
      <c r="G452" s="15"/>
      <c r="H452" s="17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 x14ac:dyDescent="0.2">
      <c r="A453" s="15"/>
      <c r="B453" s="15"/>
      <c r="C453" s="15"/>
      <c r="D453" s="15"/>
      <c r="E453" s="15"/>
      <c r="F453" s="15"/>
      <c r="G453" s="15"/>
      <c r="H453" s="17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 x14ac:dyDescent="0.2">
      <c r="A454" s="15"/>
      <c r="B454" s="15"/>
      <c r="C454" s="15"/>
      <c r="D454" s="15"/>
      <c r="E454" s="15"/>
      <c r="F454" s="15"/>
      <c r="G454" s="15"/>
      <c r="H454" s="17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 x14ac:dyDescent="0.2">
      <c r="A455" s="15"/>
      <c r="B455" s="15"/>
      <c r="C455" s="15"/>
      <c r="D455" s="15"/>
      <c r="E455" s="15"/>
      <c r="F455" s="15"/>
      <c r="G455" s="15"/>
      <c r="H455" s="17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 x14ac:dyDescent="0.2">
      <c r="A456" s="15"/>
      <c r="B456" s="15"/>
      <c r="C456" s="15"/>
      <c r="D456" s="15"/>
      <c r="E456" s="15"/>
      <c r="F456" s="15"/>
      <c r="G456" s="15"/>
      <c r="H456" s="17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 x14ac:dyDescent="0.2">
      <c r="A457" s="15"/>
      <c r="B457" s="15"/>
      <c r="C457" s="15"/>
      <c r="D457" s="15"/>
      <c r="E457" s="15"/>
      <c r="F457" s="15"/>
      <c r="G457" s="15"/>
      <c r="H457" s="17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 x14ac:dyDescent="0.2">
      <c r="A458" s="15"/>
      <c r="B458" s="15"/>
      <c r="C458" s="15"/>
      <c r="D458" s="15"/>
      <c r="E458" s="15"/>
      <c r="F458" s="15"/>
      <c r="G458" s="15"/>
      <c r="H458" s="17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 x14ac:dyDescent="0.2">
      <c r="A459" s="15"/>
      <c r="B459" s="15"/>
      <c r="C459" s="15"/>
      <c r="D459" s="15"/>
      <c r="E459" s="15"/>
      <c r="F459" s="15"/>
      <c r="G459" s="15"/>
      <c r="H459" s="17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 x14ac:dyDescent="0.2">
      <c r="A460" s="15"/>
      <c r="B460" s="15"/>
      <c r="C460" s="15"/>
      <c r="D460" s="15"/>
      <c r="E460" s="15"/>
      <c r="F460" s="15"/>
      <c r="G460" s="15"/>
      <c r="H460" s="17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 x14ac:dyDescent="0.2">
      <c r="A461" s="15"/>
      <c r="B461" s="15"/>
      <c r="C461" s="15"/>
      <c r="D461" s="15"/>
      <c r="E461" s="15"/>
      <c r="F461" s="15"/>
      <c r="G461" s="15"/>
      <c r="H461" s="17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 x14ac:dyDescent="0.2">
      <c r="A462" s="15"/>
      <c r="B462" s="15"/>
      <c r="C462" s="15"/>
      <c r="D462" s="15"/>
      <c r="E462" s="15"/>
      <c r="F462" s="15"/>
      <c r="G462" s="15"/>
      <c r="H462" s="17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 x14ac:dyDescent="0.2">
      <c r="A463" s="15"/>
      <c r="B463" s="15"/>
      <c r="C463" s="15"/>
      <c r="D463" s="15"/>
      <c r="E463" s="15"/>
      <c r="F463" s="15"/>
      <c r="G463" s="15"/>
      <c r="H463" s="17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 x14ac:dyDescent="0.2">
      <c r="A464" s="15"/>
      <c r="B464" s="15"/>
      <c r="C464" s="15"/>
      <c r="D464" s="15"/>
      <c r="E464" s="15"/>
      <c r="F464" s="15"/>
      <c r="G464" s="15"/>
      <c r="H464" s="17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 x14ac:dyDescent="0.2">
      <c r="A465" s="15"/>
      <c r="B465" s="15"/>
      <c r="C465" s="15"/>
      <c r="D465" s="15"/>
      <c r="E465" s="15"/>
      <c r="F465" s="15"/>
      <c r="G465" s="15"/>
      <c r="H465" s="17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 x14ac:dyDescent="0.2">
      <c r="A466" s="15"/>
      <c r="B466" s="15"/>
      <c r="C466" s="15"/>
      <c r="D466" s="15"/>
      <c r="E466" s="15"/>
      <c r="F466" s="15"/>
      <c r="G466" s="15"/>
      <c r="H466" s="17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 x14ac:dyDescent="0.2">
      <c r="A467" s="15"/>
      <c r="B467" s="15"/>
      <c r="C467" s="15"/>
      <c r="D467" s="15"/>
      <c r="E467" s="15"/>
      <c r="F467" s="15"/>
      <c r="G467" s="15"/>
      <c r="H467" s="17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 x14ac:dyDescent="0.2">
      <c r="A468" s="15"/>
      <c r="B468" s="15"/>
      <c r="C468" s="15"/>
      <c r="D468" s="15"/>
      <c r="E468" s="15"/>
      <c r="F468" s="15"/>
      <c r="G468" s="15"/>
      <c r="H468" s="17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 x14ac:dyDescent="0.2">
      <c r="A469" s="15"/>
      <c r="B469" s="15"/>
      <c r="C469" s="15"/>
      <c r="D469" s="15"/>
      <c r="E469" s="15"/>
      <c r="F469" s="15"/>
      <c r="G469" s="15"/>
      <c r="H469" s="17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 x14ac:dyDescent="0.2">
      <c r="A470" s="15"/>
      <c r="B470" s="15"/>
      <c r="C470" s="15"/>
      <c r="D470" s="15"/>
      <c r="E470" s="15"/>
      <c r="F470" s="15"/>
      <c r="G470" s="15"/>
      <c r="H470" s="17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 x14ac:dyDescent="0.2">
      <c r="A471" s="15"/>
      <c r="B471" s="15"/>
      <c r="C471" s="15"/>
      <c r="D471" s="15"/>
      <c r="E471" s="15"/>
      <c r="F471" s="15"/>
      <c r="G471" s="15"/>
      <c r="H471" s="17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 x14ac:dyDescent="0.2">
      <c r="A472" s="15"/>
      <c r="B472" s="15"/>
      <c r="C472" s="15"/>
      <c r="D472" s="15"/>
      <c r="E472" s="15"/>
      <c r="F472" s="15"/>
      <c r="G472" s="15"/>
      <c r="H472" s="17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 x14ac:dyDescent="0.2">
      <c r="A473" s="15"/>
      <c r="B473" s="15"/>
      <c r="C473" s="15"/>
      <c r="D473" s="15"/>
      <c r="E473" s="15"/>
      <c r="F473" s="15"/>
      <c r="G473" s="15"/>
      <c r="H473" s="17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 x14ac:dyDescent="0.2">
      <c r="A474" s="15"/>
      <c r="B474" s="15"/>
      <c r="C474" s="15"/>
      <c r="D474" s="15"/>
      <c r="E474" s="15"/>
      <c r="F474" s="15"/>
      <c r="G474" s="15"/>
      <c r="H474" s="17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 x14ac:dyDescent="0.2">
      <c r="A475" s="15"/>
      <c r="B475" s="15"/>
      <c r="C475" s="15"/>
      <c r="D475" s="15"/>
      <c r="E475" s="15"/>
      <c r="F475" s="15"/>
      <c r="G475" s="15"/>
      <c r="H475" s="17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 x14ac:dyDescent="0.2">
      <c r="A476" s="15"/>
      <c r="B476" s="15"/>
      <c r="C476" s="15"/>
      <c r="D476" s="15"/>
      <c r="E476" s="15"/>
      <c r="F476" s="15"/>
      <c r="G476" s="15"/>
      <c r="H476" s="17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 x14ac:dyDescent="0.2">
      <c r="A477" s="15"/>
      <c r="B477" s="15"/>
      <c r="C477" s="15"/>
      <c r="D477" s="15"/>
      <c r="E477" s="15"/>
      <c r="F477" s="15"/>
      <c r="G477" s="15"/>
      <c r="H477" s="17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 x14ac:dyDescent="0.2">
      <c r="A478" s="15"/>
      <c r="B478" s="15"/>
      <c r="C478" s="15"/>
      <c r="D478" s="15"/>
      <c r="E478" s="15"/>
      <c r="F478" s="15"/>
      <c r="G478" s="15"/>
      <c r="H478" s="17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 x14ac:dyDescent="0.2">
      <c r="A479" s="15"/>
      <c r="B479" s="15"/>
      <c r="C479" s="15"/>
      <c r="D479" s="15"/>
      <c r="E479" s="15"/>
      <c r="F479" s="15"/>
      <c r="G479" s="15"/>
      <c r="H479" s="17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 x14ac:dyDescent="0.2">
      <c r="A480" s="15"/>
      <c r="B480" s="15"/>
      <c r="C480" s="15"/>
      <c r="D480" s="15"/>
      <c r="E480" s="15"/>
      <c r="F480" s="15"/>
      <c r="G480" s="15"/>
      <c r="H480" s="17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 x14ac:dyDescent="0.2">
      <c r="A481" s="15"/>
      <c r="B481" s="15"/>
      <c r="C481" s="15"/>
      <c r="D481" s="15"/>
      <c r="E481" s="15"/>
      <c r="F481" s="15"/>
      <c r="G481" s="15"/>
      <c r="H481" s="17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 x14ac:dyDescent="0.2">
      <c r="A482" s="15"/>
      <c r="B482" s="15"/>
      <c r="C482" s="15"/>
      <c r="D482" s="15"/>
      <c r="E482" s="15"/>
      <c r="F482" s="15"/>
      <c r="G482" s="15"/>
      <c r="H482" s="17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 x14ac:dyDescent="0.2">
      <c r="A483" s="15"/>
      <c r="B483" s="15"/>
      <c r="C483" s="15"/>
      <c r="D483" s="15"/>
      <c r="E483" s="15"/>
      <c r="F483" s="15"/>
      <c r="G483" s="15"/>
      <c r="H483" s="17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 x14ac:dyDescent="0.2">
      <c r="A484" s="15"/>
      <c r="B484" s="15"/>
      <c r="C484" s="15"/>
      <c r="D484" s="15"/>
      <c r="E484" s="15"/>
      <c r="F484" s="15"/>
      <c r="G484" s="15"/>
      <c r="H484" s="17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 x14ac:dyDescent="0.2">
      <c r="A485" s="15"/>
      <c r="B485" s="15"/>
      <c r="C485" s="15"/>
      <c r="D485" s="15"/>
      <c r="E485" s="15"/>
      <c r="F485" s="15"/>
      <c r="G485" s="15"/>
      <c r="H485" s="17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 x14ac:dyDescent="0.2">
      <c r="A486" s="15"/>
      <c r="B486" s="15"/>
      <c r="C486" s="15"/>
      <c r="D486" s="15"/>
      <c r="E486" s="15"/>
      <c r="F486" s="15"/>
      <c r="G486" s="15"/>
      <c r="H486" s="17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 x14ac:dyDescent="0.2">
      <c r="A487" s="15"/>
      <c r="B487" s="15"/>
      <c r="C487" s="15"/>
      <c r="D487" s="15"/>
      <c r="E487" s="15"/>
      <c r="F487" s="15"/>
      <c r="G487" s="15"/>
      <c r="H487" s="17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 x14ac:dyDescent="0.2">
      <c r="A488" s="15"/>
      <c r="B488" s="15"/>
      <c r="C488" s="15"/>
      <c r="D488" s="15"/>
      <c r="E488" s="15"/>
      <c r="F488" s="15"/>
      <c r="G488" s="15"/>
      <c r="H488" s="17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 x14ac:dyDescent="0.2">
      <c r="A489" s="15"/>
      <c r="B489" s="15"/>
      <c r="C489" s="15"/>
      <c r="D489" s="15"/>
      <c r="E489" s="15"/>
      <c r="F489" s="15"/>
      <c r="G489" s="15"/>
      <c r="H489" s="17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 x14ac:dyDescent="0.2">
      <c r="A490" s="15"/>
      <c r="B490" s="15"/>
      <c r="C490" s="15"/>
      <c r="D490" s="15"/>
      <c r="E490" s="15"/>
      <c r="F490" s="15"/>
      <c r="G490" s="15"/>
      <c r="H490" s="17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 x14ac:dyDescent="0.2">
      <c r="A491" s="15"/>
      <c r="B491" s="15"/>
      <c r="C491" s="15"/>
      <c r="D491" s="15"/>
      <c r="E491" s="15"/>
      <c r="F491" s="15"/>
      <c r="G491" s="15"/>
      <c r="H491" s="17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 x14ac:dyDescent="0.2">
      <c r="A492" s="15"/>
      <c r="B492" s="15"/>
      <c r="C492" s="15"/>
      <c r="D492" s="15"/>
      <c r="E492" s="15"/>
      <c r="F492" s="15"/>
      <c r="G492" s="15"/>
      <c r="H492" s="17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 x14ac:dyDescent="0.2">
      <c r="A493" s="15"/>
      <c r="B493" s="15"/>
      <c r="C493" s="15"/>
      <c r="D493" s="15"/>
      <c r="E493" s="15"/>
      <c r="F493" s="15"/>
      <c r="G493" s="15"/>
      <c r="H493" s="17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 x14ac:dyDescent="0.2">
      <c r="A494" s="15"/>
      <c r="B494" s="15"/>
      <c r="C494" s="15"/>
      <c r="D494" s="15"/>
      <c r="E494" s="15"/>
      <c r="F494" s="15"/>
      <c r="G494" s="15"/>
      <c r="H494" s="17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 x14ac:dyDescent="0.2">
      <c r="A495" s="15"/>
      <c r="B495" s="15"/>
      <c r="C495" s="15"/>
      <c r="D495" s="15"/>
      <c r="E495" s="15"/>
      <c r="F495" s="15"/>
      <c r="G495" s="15"/>
      <c r="H495" s="17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 x14ac:dyDescent="0.2">
      <c r="A496" s="15"/>
      <c r="B496" s="15"/>
      <c r="C496" s="15"/>
      <c r="D496" s="15"/>
      <c r="E496" s="15"/>
      <c r="F496" s="15"/>
      <c r="G496" s="15"/>
      <c r="H496" s="17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 x14ac:dyDescent="0.2">
      <c r="A497" s="15"/>
      <c r="B497" s="15"/>
      <c r="C497" s="15"/>
      <c r="D497" s="15"/>
      <c r="E497" s="15"/>
      <c r="F497" s="15"/>
      <c r="G497" s="15"/>
      <c r="H497" s="17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 x14ac:dyDescent="0.2">
      <c r="A498" s="15"/>
      <c r="B498" s="15"/>
      <c r="C498" s="15"/>
      <c r="D498" s="15"/>
      <c r="E498" s="15"/>
      <c r="F498" s="15"/>
      <c r="G498" s="15"/>
      <c r="H498" s="17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 x14ac:dyDescent="0.2">
      <c r="A499" s="15"/>
      <c r="B499" s="15"/>
      <c r="C499" s="15"/>
      <c r="D499" s="15"/>
      <c r="E499" s="15"/>
      <c r="F499" s="15"/>
      <c r="G499" s="15"/>
      <c r="H499" s="17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 x14ac:dyDescent="0.2">
      <c r="A500" s="15"/>
      <c r="B500" s="15"/>
      <c r="C500" s="15"/>
      <c r="D500" s="15"/>
      <c r="E500" s="15"/>
      <c r="F500" s="15"/>
      <c r="G500" s="15"/>
      <c r="H500" s="17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 x14ac:dyDescent="0.2">
      <c r="A501" s="15"/>
      <c r="B501" s="15"/>
      <c r="C501" s="15"/>
      <c r="D501" s="15"/>
      <c r="E501" s="15"/>
      <c r="F501" s="15"/>
      <c r="G501" s="15"/>
      <c r="H501" s="17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 x14ac:dyDescent="0.2">
      <c r="A502" s="15"/>
      <c r="B502" s="15"/>
      <c r="C502" s="15"/>
      <c r="D502" s="15"/>
      <c r="E502" s="15"/>
      <c r="F502" s="15"/>
      <c r="G502" s="15"/>
      <c r="H502" s="17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 x14ac:dyDescent="0.2">
      <c r="A503" s="15"/>
      <c r="B503" s="15"/>
      <c r="C503" s="15"/>
      <c r="D503" s="15"/>
      <c r="E503" s="15"/>
      <c r="F503" s="15"/>
      <c r="G503" s="15"/>
      <c r="H503" s="17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 x14ac:dyDescent="0.2">
      <c r="A504" s="15"/>
      <c r="B504" s="15"/>
      <c r="C504" s="15"/>
      <c r="D504" s="15"/>
      <c r="E504" s="15"/>
      <c r="F504" s="15"/>
      <c r="G504" s="15"/>
      <c r="H504" s="17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 x14ac:dyDescent="0.2">
      <c r="A505" s="15"/>
      <c r="B505" s="15"/>
      <c r="C505" s="15"/>
      <c r="D505" s="15"/>
      <c r="E505" s="15"/>
      <c r="F505" s="15"/>
      <c r="G505" s="15"/>
      <c r="H505" s="17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 x14ac:dyDescent="0.2">
      <c r="A506" s="15"/>
      <c r="B506" s="15"/>
      <c r="C506" s="15"/>
      <c r="D506" s="15"/>
      <c r="E506" s="15"/>
      <c r="F506" s="15"/>
      <c r="G506" s="15"/>
      <c r="H506" s="17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 x14ac:dyDescent="0.2">
      <c r="A507" s="15"/>
      <c r="B507" s="15"/>
      <c r="C507" s="15"/>
      <c r="D507" s="15"/>
      <c r="E507" s="15"/>
      <c r="F507" s="15"/>
      <c r="G507" s="15"/>
      <c r="H507" s="17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 x14ac:dyDescent="0.2">
      <c r="A508" s="15"/>
      <c r="B508" s="15"/>
      <c r="C508" s="15"/>
      <c r="D508" s="15"/>
      <c r="E508" s="15"/>
      <c r="F508" s="15"/>
      <c r="G508" s="15"/>
      <c r="H508" s="17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 x14ac:dyDescent="0.2">
      <c r="A509" s="15"/>
      <c r="B509" s="15"/>
      <c r="C509" s="15"/>
      <c r="D509" s="15"/>
      <c r="E509" s="15"/>
      <c r="F509" s="15"/>
      <c r="G509" s="15"/>
      <c r="H509" s="17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 x14ac:dyDescent="0.2">
      <c r="A510" s="15"/>
      <c r="B510" s="15"/>
      <c r="C510" s="15"/>
      <c r="D510" s="15"/>
      <c r="E510" s="15"/>
      <c r="F510" s="15"/>
      <c r="G510" s="15"/>
      <c r="H510" s="17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 x14ac:dyDescent="0.2">
      <c r="A511" s="15"/>
      <c r="B511" s="15"/>
      <c r="C511" s="15"/>
      <c r="D511" s="15"/>
      <c r="E511" s="15"/>
      <c r="F511" s="15"/>
      <c r="G511" s="15"/>
      <c r="H511" s="17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 x14ac:dyDescent="0.2">
      <c r="A512" s="15"/>
      <c r="B512" s="15"/>
      <c r="C512" s="15"/>
      <c r="D512" s="15"/>
      <c r="E512" s="15"/>
      <c r="F512" s="15"/>
      <c r="G512" s="15"/>
      <c r="H512" s="17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 x14ac:dyDescent="0.2">
      <c r="A513" s="15"/>
      <c r="B513" s="15"/>
      <c r="C513" s="15"/>
      <c r="D513" s="15"/>
      <c r="E513" s="15"/>
      <c r="F513" s="15"/>
      <c r="G513" s="15"/>
      <c r="H513" s="17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 x14ac:dyDescent="0.2">
      <c r="A514" s="15"/>
      <c r="B514" s="15"/>
      <c r="C514" s="15"/>
      <c r="D514" s="15"/>
      <c r="E514" s="15"/>
      <c r="F514" s="15"/>
      <c r="G514" s="15"/>
      <c r="H514" s="17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 x14ac:dyDescent="0.2">
      <c r="A515" s="15"/>
      <c r="B515" s="15"/>
      <c r="C515" s="15"/>
      <c r="D515" s="15"/>
      <c r="E515" s="15"/>
      <c r="F515" s="15"/>
      <c r="G515" s="15"/>
      <c r="H515" s="17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 x14ac:dyDescent="0.2">
      <c r="A516" s="15"/>
      <c r="B516" s="15"/>
      <c r="C516" s="15"/>
      <c r="D516" s="15"/>
      <c r="E516" s="15"/>
      <c r="F516" s="15"/>
      <c r="G516" s="15"/>
      <c r="H516" s="17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 x14ac:dyDescent="0.2">
      <c r="A517" s="15"/>
      <c r="B517" s="15"/>
      <c r="C517" s="15"/>
      <c r="D517" s="15"/>
      <c r="E517" s="15"/>
      <c r="F517" s="15"/>
      <c r="G517" s="15"/>
      <c r="H517" s="17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 x14ac:dyDescent="0.2">
      <c r="A518" s="15"/>
      <c r="B518" s="15"/>
      <c r="C518" s="15"/>
      <c r="D518" s="15"/>
      <c r="E518" s="15"/>
      <c r="F518" s="15"/>
      <c r="G518" s="15"/>
      <c r="H518" s="17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 x14ac:dyDescent="0.2">
      <c r="A519" s="15"/>
      <c r="B519" s="15"/>
      <c r="C519" s="15"/>
      <c r="D519" s="15"/>
      <c r="E519" s="15"/>
      <c r="F519" s="15"/>
      <c r="G519" s="15"/>
      <c r="H519" s="17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 x14ac:dyDescent="0.2">
      <c r="A520" s="15"/>
      <c r="B520" s="15"/>
      <c r="C520" s="15"/>
      <c r="D520" s="15"/>
      <c r="E520" s="15"/>
      <c r="F520" s="15"/>
      <c r="G520" s="15"/>
      <c r="H520" s="17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 x14ac:dyDescent="0.2">
      <c r="A521" s="15"/>
      <c r="B521" s="15"/>
      <c r="C521" s="15"/>
      <c r="D521" s="15"/>
      <c r="E521" s="15"/>
      <c r="F521" s="15"/>
      <c r="G521" s="15"/>
      <c r="H521" s="17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 x14ac:dyDescent="0.2">
      <c r="A522" s="15"/>
      <c r="B522" s="15"/>
      <c r="C522" s="15"/>
      <c r="D522" s="15"/>
      <c r="E522" s="15"/>
      <c r="F522" s="15"/>
      <c r="G522" s="15"/>
      <c r="H522" s="17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 x14ac:dyDescent="0.2">
      <c r="A523" s="15"/>
      <c r="B523" s="15"/>
      <c r="C523" s="15"/>
      <c r="D523" s="15"/>
      <c r="E523" s="15"/>
      <c r="F523" s="15"/>
      <c r="G523" s="15"/>
      <c r="H523" s="17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 x14ac:dyDescent="0.2">
      <c r="A524" s="15"/>
      <c r="B524" s="15"/>
      <c r="C524" s="15"/>
      <c r="D524" s="15"/>
      <c r="E524" s="15"/>
      <c r="F524" s="15"/>
      <c r="G524" s="15"/>
      <c r="H524" s="17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 x14ac:dyDescent="0.2">
      <c r="A525" s="15"/>
      <c r="B525" s="15"/>
      <c r="C525" s="15"/>
      <c r="D525" s="15"/>
      <c r="E525" s="15"/>
      <c r="F525" s="15"/>
      <c r="G525" s="15"/>
      <c r="H525" s="17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 x14ac:dyDescent="0.2">
      <c r="A526" s="15"/>
      <c r="B526" s="15"/>
      <c r="C526" s="15"/>
      <c r="D526" s="15"/>
      <c r="E526" s="15"/>
      <c r="F526" s="15"/>
      <c r="G526" s="15"/>
      <c r="H526" s="17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 x14ac:dyDescent="0.2">
      <c r="A527" s="15"/>
      <c r="B527" s="15"/>
      <c r="C527" s="15"/>
      <c r="D527" s="15"/>
      <c r="E527" s="15"/>
      <c r="F527" s="15"/>
      <c r="G527" s="15"/>
      <c r="H527" s="17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 x14ac:dyDescent="0.2">
      <c r="A528" s="15"/>
      <c r="B528" s="15"/>
      <c r="C528" s="15"/>
      <c r="D528" s="15"/>
      <c r="E528" s="15"/>
      <c r="F528" s="15"/>
      <c r="G528" s="15"/>
      <c r="H528" s="17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 x14ac:dyDescent="0.2">
      <c r="A529" s="15"/>
      <c r="B529" s="15"/>
      <c r="C529" s="15"/>
      <c r="D529" s="15"/>
      <c r="E529" s="15"/>
      <c r="F529" s="15"/>
      <c r="G529" s="15"/>
      <c r="H529" s="17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 x14ac:dyDescent="0.2">
      <c r="A530" s="15"/>
      <c r="B530" s="15"/>
      <c r="C530" s="15"/>
      <c r="D530" s="15"/>
      <c r="E530" s="15"/>
      <c r="F530" s="15"/>
      <c r="G530" s="15"/>
      <c r="H530" s="17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 x14ac:dyDescent="0.2">
      <c r="A531" s="15"/>
      <c r="B531" s="15"/>
      <c r="C531" s="15"/>
      <c r="D531" s="15"/>
      <c r="E531" s="15"/>
      <c r="F531" s="15"/>
      <c r="G531" s="15"/>
      <c r="H531" s="17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 x14ac:dyDescent="0.2">
      <c r="A532" s="15"/>
      <c r="B532" s="15"/>
      <c r="C532" s="15"/>
      <c r="D532" s="15"/>
      <c r="E532" s="15"/>
      <c r="F532" s="15"/>
      <c r="G532" s="15"/>
      <c r="H532" s="17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 x14ac:dyDescent="0.2">
      <c r="A533" s="15"/>
      <c r="B533" s="15"/>
      <c r="C533" s="15"/>
      <c r="D533" s="15"/>
      <c r="E533" s="15"/>
      <c r="F533" s="15"/>
      <c r="G533" s="15"/>
      <c r="H533" s="17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 x14ac:dyDescent="0.2">
      <c r="A534" s="15"/>
      <c r="B534" s="15"/>
      <c r="C534" s="15"/>
      <c r="D534" s="15"/>
      <c r="E534" s="15"/>
      <c r="F534" s="15"/>
      <c r="G534" s="15"/>
      <c r="H534" s="17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 x14ac:dyDescent="0.2">
      <c r="A535" s="15"/>
      <c r="B535" s="15"/>
      <c r="C535" s="15"/>
      <c r="D535" s="15"/>
      <c r="E535" s="15"/>
      <c r="F535" s="15"/>
      <c r="G535" s="15"/>
      <c r="H535" s="17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 x14ac:dyDescent="0.2">
      <c r="A536" s="15"/>
      <c r="B536" s="15"/>
      <c r="C536" s="15"/>
      <c r="D536" s="15"/>
      <c r="E536" s="15"/>
      <c r="F536" s="15"/>
      <c r="G536" s="15"/>
      <c r="H536" s="17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 x14ac:dyDescent="0.2">
      <c r="A537" s="15"/>
      <c r="B537" s="15"/>
      <c r="C537" s="15"/>
      <c r="D537" s="15"/>
      <c r="E537" s="15"/>
      <c r="F537" s="15"/>
      <c r="G537" s="15"/>
      <c r="H537" s="17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 x14ac:dyDescent="0.2">
      <c r="A538" s="15"/>
      <c r="B538" s="15"/>
      <c r="C538" s="15"/>
      <c r="D538" s="15"/>
      <c r="E538" s="15"/>
      <c r="F538" s="15"/>
      <c r="G538" s="15"/>
      <c r="H538" s="17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 x14ac:dyDescent="0.2">
      <c r="A539" s="15"/>
      <c r="B539" s="15"/>
      <c r="C539" s="15"/>
      <c r="D539" s="15"/>
      <c r="E539" s="15"/>
      <c r="F539" s="15"/>
      <c r="G539" s="15"/>
      <c r="H539" s="17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 x14ac:dyDescent="0.2">
      <c r="A540" s="15"/>
      <c r="B540" s="15"/>
      <c r="C540" s="15"/>
      <c r="D540" s="15"/>
      <c r="E540" s="15"/>
      <c r="F540" s="15"/>
      <c r="G540" s="15"/>
      <c r="H540" s="17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 x14ac:dyDescent="0.2">
      <c r="A541" s="15"/>
      <c r="B541" s="15"/>
      <c r="C541" s="15"/>
      <c r="D541" s="15"/>
      <c r="E541" s="15"/>
      <c r="F541" s="15"/>
      <c r="G541" s="15"/>
      <c r="H541" s="17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 x14ac:dyDescent="0.2">
      <c r="A542" s="15"/>
      <c r="B542" s="15"/>
      <c r="C542" s="15"/>
      <c r="D542" s="15"/>
      <c r="E542" s="15"/>
      <c r="F542" s="15"/>
      <c r="G542" s="15"/>
      <c r="H542" s="17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 x14ac:dyDescent="0.2">
      <c r="A543" s="15"/>
      <c r="B543" s="15"/>
      <c r="C543" s="15"/>
      <c r="D543" s="15"/>
      <c r="E543" s="15"/>
      <c r="F543" s="15"/>
      <c r="G543" s="15"/>
      <c r="H543" s="17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 x14ac:dyDescent="0.2">
      <c r="A544" s="15"/>
      <c r="B544" s="15"/>
      <c r="C544" s="15"/>
      <c r="D544" s="15"/>
      <c r="E544" s="15"/>
      <c r="F544" s="15"/>
      <c r="G544" s="15"/>
      <c r="H544" s="17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 x14ac:dyDescent="0.2">
      <c r="A545" s="15"/>
      <c r="B545" s="15"/>
      <c r="C545" s="15"/>
      <c r="D545" s="15"/>
      <c r="E545" s="15"/>
      <c r="F545" s="15"/>
      <c r="G545" s="15"/>
      <c r="H545" s="17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 x14ac:dyDescent="0.2">
      <c r="A546" s="15"/>
      <c r="B546" s="15"/>
      <c r="C546" s="15"/>
      <c r="D546" s="15"/>
      <c r="E546" s="15"/>
      <c r="F546" s="15"/>
      <c r="G546" s="15"/>
      <c r="H546" s="17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 x14ac:dyDescent="0.2">
      <c r="A547" s="15"/>
      <c r="B547" s="15"/>
      <c r="C547" s="15"/>
      <c r="D547" s="15"/>
      <c r="E547" s="15"/>
      <c r="F547" s="15"/>
      <c r="G547" s="15"/>
      <c r="H547" s="17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 x14ac:dyDescent="0.2">
      <c r="A548" s="15"/>
      <c r="B548" s="15"/>
      <c r="C548" s="15"/>
      <c r="D548" s="15"/>
      <c r="E548" s="15"/>
      <c r="F548" s="15"/>
      <c r="G548" s="15"/>
      <c r="H548" s="17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 x14ac:dyDescent="0.2">
      <c r="A549" s="15"/>
      <c r="B549" s="15"/>
      <c r="C549" s="15"/>
      <c r="D549" s="15"/>
      <c r="E549" s="15"/>
      <c r="F549" s="15"/>
      <c r="G549" s="15"/>
      <c r="H549" s="17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 x14ac:dyDescent="0.2">
      <c r="A550" s="15"/>
      <c r="B550" s="15"/>
      <c r="C550" s="15"/>
      <c r="D550" s="15"/>
      <c r="E550" s="15"/>
      <c r="F550" s="15"/>
      <c r="G550" s="15"/>
      <c r="H550" s="17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 x14ac:dyDescent="0.2">
      <c r="A551" s="15"/>
      <c r="B551" s="15"/>
      <c r="C551" s="15"/>
      <c r="D551" s="15"/>
      <c r="E551" s="15"/>
      <c r="F551" s="15"/>
      <c r="G551" s="15"/>
      <c r="H551" s="17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 x14ac:dyDescent="0.2">
      <c r="A552" s="15"/>
      <c r="B552" s="15"/>
      <c r="C552" s="15"/>
      <c r="D552" s="15"/>
      <c r="E552" s="15"/>
      <c r="F552" s="15"/>
      <c r="G552" s="15"/>
      <c r="H552" s="17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 x14ac:dyDescent="0.2">
      <c r="A553" s="15"/>
      <c r="B553" s="15"/>
      <c r="C553" s="15"/>
      <c r="D553" s="15"/>
      <c r="E553" s="15"/>
      <c r="F553" s="15"/>
      <c r="G553" s="15"/>
      <c r="H553" s="17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 x14ac:dyDescent="0.2">
      <c r="A554" s="15"/>
      <c r="B554" s="15"/>
      <c r="C554" s="15"/>
      <c r="D554" s="15"/>
      <c r="E554" s="15"/>
      <c r="F554" s="15"/>
      <c r="G554" s="15"/>
      <c r="H554" s="17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 x14ac:dyDescent="0.2">
      <c r="A555" s="15"/>
      <c r="B555" s="15"/>
      <c r="C555" s="15"/>
      <c r="D555" s="15"/>
      <c r="E555" s="15"/>
      <c r="F555" s="15"/>
      <c r="G555" s="15"/>
      <c r="H555" s="17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 x14ac:dyDescent="0.2">
      <c r="A556" s="15"/>
      <c r="B556" s="15"/>
      <c r="C556" s="15"/>
      <c r="D556" s="15"/>
      <c r="E556" s="15"/>
      <c r="F556" s="15"/>
      <c r="G556" s="15"/>
      <c r="H556" s="17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 x14ac:dyDescent="0.2">
      <c r="A557" s="15"/>
      <c r="B557" s="15"/>
      <c r="C557" s="15"/>
      <c r="D557" s="15"/>
      <c r="E557" s="15"/>
      <c r="F557" s="15"/>
      <c r="G557" s="15"/>
      <c r="H557" s="17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 x14ac:dyDescent="0.2">
      <c r="A558" s="15"/>
      <c r="B558" s="15"/>
      <c r="C558" s="15"/>
      <c r="D558" s="15"/>
      <c r="E558" s="15"/>
      <c r="F558" s="15"/>
      <c r="G558" s="15"/>
      <c r="H558" s="17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 x14ac:dyDescent="0.2">
      <c r="A559" s="15"/>
      <c r="B559" s="15"/>
      <c r="C559" s="15"/>
      <c r="D559" s="15"/>
      <c r="E559" s="15"/>
      <c r="F559" s="15"/>
      <c r="G559" s="15"/>
      <c r="H559" s="17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 x14ac:dyDescent="0.2">
      <c r="A560" s="15"/>
      <c r="B560" s="15"/>
      <c r="C560" s="15"/>
      <c r="D560" s="15"/>
      <c r="E560" s="15"/>
      <c r="F560" s="15"/>
      <c r="G560" s="15"/>
      <c r="H560" s="17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 x14ac:dyDescent="0.2">
      <c r="A561" s="15"/>
      <c r="B561" s="15"/>
      <c r="C561" s="15"/>
      <c r="D561" s="15"/>
      <c r="E561" s="15"/>
      <c r="F561" s="15"/>
      <c r="G561" s="15"/>
      <c r="H561" s="17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 x14ac:dyDescent="0.2">
      <c r="A562" s="15"/>
      <c r="B562" s="15"/>
      <c r="C562" s="15"/>
      <c r="D562" s="15"/>
      <c r="E562" s="15"/>
      <c r="F562" s="15"/>
      <c r="G562" s="15"/>
      <c r="H562" s="17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 x14ac:dyDescent="0.2">
      <c r="A563" s="15"/>
      <c r="B563" s="15"/>
      <c r="C563" s="15"/>
      <c r="D563" s="15"/>
      <c r="E563" s="15"/>
      <c r="F563" s="15"/>
      <c r="G563" s="15"/>
      <c r="H563" s="17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 x14ac:dyDescent="0.2">
      <c r="A564" s="15"/>
      <c r="B564" s="15"/>
      <c r="C564" s="15"/>
      <c r="D564" s="15"/>
      <c r="E564" s="15"/>
      <c r="F564" s="15"/>
      <c r="G564" s="15"/>
      <c r="H564" s="17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 x14ac:dyDescent="0.2">
      <c r="A565" s="15"/>
      <c r="B565" s="15"/>
      <c r="C565" s="15"/>
      <c r="D565" s="15"/>
      <c r="E565" s="15"/>
      <c r="F565" s="15"/>
      <c r="G565" s="15"/>
      <c r="H565" s="17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 x14ac:dyDescent="0.2">
      <c r="A566" s="15"/>
      <c r="B566" s="15"/>
      <c r="C566" s="15"/>
      <c r="D566" s="15"/>
      <c r="E566" s="15"/>
      <c r="F566" s="15"/>
      <c r="G566" s="15"/>
      <c r="H566" s="17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 x14ac:dyDescent="0.2">
      <c r="A567" s="15"/>
      <c r="B567" s="15"/>
      <c r="C567" s="15"/>
      <c r="D567" s="15"/>
      <c r="E567" s="15"/>
      <c r="F567" s="15"/>
      <c r="G567" s="15"/>
      <c r="H567" s="17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 x14ac:dyDescent="0.2">
      <c r="A568" s="15"/>
      <c r="B568" s="15"/>
      <c r="C568" s="15"/>
      <c r="D568" s="15"/>
      <c r="E568" s="15"/>
      <c r="F568" s="15"/>
      <c r="G568" s="15"/>
      <c r="H568" s="17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 x14ac:dyDescent="0.2">
      <c r="A569" s="15"/>
      <c r="B569" s="15"/>
      <c r="C569" s="15"/>
      <c r="D569" s="15"/>
      <c r="E569" s="15"/>
      <c r="F569" s="15"/>
      <c r="G569" s="15"/>
      <c r="H569" s="17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 x14ac:dyDescent="0.2">
      <c r="A570" s="15"/>
      <c r="B570" s="15"/>
      <c r="C570" s="15"/>
      <c r="D570" s="15"/>
      <c r="E570" s="15"/>
      <c r="F570" s="15"/>
      <c r="G570" s="15"/>
      <c r="H570" s="17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 x14ac:dyDescent="0.2">
      <c r="A571" s="15"/>
      <c r="B571" s="15"/>
      <c r="C571" s="15"/>
      <c r="D571" s="15"/>
      <c r="E571" s="15"/>
      <c r="F571" s="15"/>
      <c r="G571" s="15"/>
      <c r="H571" s="17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 x14ac:dyDescent="0.2">
      <c r="A572" s="15"/>
      <c r="B572" s="15"/>
      <c r="C572" s="15"/>
      <c r="D572" s="15"/>
      <c r="E572" s="15"/>
      <c r="F572" s="15"/>
      <c r="G572" s="15"/>
      <c r="H572" s="17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 x14ac:dyDescent="0.2">
      <c r="A573" s="15"/>
      <c r="B573" s="15"/>
      <c r="C573" s="15"/>
      <c r="D573" s="15"/>
      <c r="E573" s="15"/>
      <c r="F573" s="15"/>
      <c r="G573" s="15"/>
      <c r="H573" s="17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 x14ac:dyDescent="0.2">
      <c r="A574" s="15"/>
      <c r="B574" s="15"/>
      <c r="C574" s="15"/>
      <c r="D574" s="15"/>
      <c r="E574" s="15"/>
      <c r="F574" s="15"/>
      <c r="G574" s="15"/>
      <c r="H574" s="17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 x14ac:dyDescent="0.2">
      <c r="A575" s="15"/>
      <c r="B575" s="15"/>
      <c r="C575" s="15"/>
      <c r="D575" s="15"/>
      <c r="E575" s="15"/>
      <c r="F575" s="15"/>
      <c r="G575" s="15"/>
      <c r="H575" s="17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 x14ac:dyDescent="0.2">
      <c r="A576" s="15"/>
      <c r="B576" s="15"/>
      <c r="C576" s="15"/>
      <c r="D576" s="15"/>
      <c r="E576" s="15"/>
      <c r="F576" s="15"/>
      <c r="G576" s="15"/>
      <c r="H576" s="17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 x14ac:dyDescent="0.2">
      <c r="A577" s="15"/>
      <c r="B577" s="15"/>
      <c r="C577" s="15"/>
      <c r="D577" s="15"/>
      <c r="E577" s="15"/>
      <c r="F577" s="15"/>
      <c r="G577" s="15"/>
      <c r="H577" s="17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 x14ac:dyDescent="0.2">
      <c r="A578" s="15"/>
      <c r="B578" s="15"/>
      <c r="C578" s="15"/>
      <c r="D578" s="15"/>
      <c r="E578" s="15"/>
      <c r="F578" s="15"/>
      <c r="G578" s="15"/>
      <c r="H578" s="17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 x14ac:dyDescent="0.2">
      <c r="A579" s="15"/>
      <c r="B579" s="15"/>
      <c r="C579" s="15"/>
      <c r="D579" s="15"/>
      <c r="E579" s="15"/>
      <c r="F579" s="15"/>
      <c r="G579" s="15"/>
      <c r="H579" s="17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 x14ac:dyDescent="0.2">
      <c r="A580" s="15"/>
      <c r="B580" s="15"/>
      <c r="C580" s="15"/>
      <c r="D580" s="15"/>
      <c r="E580" s="15"/>
      <c r="F580" s="15"/>
      <c r="G580" s="15"/>
      <c r="H580" s="17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 x14ac:dyDescent="0.2">
      <c r="A581" s="15"/>
      <c r="B581" s="15"/>
      <c r="C581" s="15"/>
      <c r="D581" s="15"/>
      <c r="E581" s="15"/>
      <c r="F581" s="15"/>
      <c r="G581" s="15"/>
      <c r="H581" s="17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 x14ac:dyDescent="0.2">
      <c r="A582" s="15"/>
      <c r="B582" s="15"/>
      <c r="C582" s="15"/>
      <c r="D582" s="15"/>
      <c r="E582" s="15"/>
      <c r="F582" s="15"/>
      <c r="G582" s="15"/>
      <c r="H582" s="17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 x14ac:dyDescent="0.2">
      <c r="A583" s="15"/>
      <c r="B583" s="15"/>
      <c r="C583" s="15"/>
      <c r="D583" s="15"/>
      <c r="E583" s="15"/>
      <c r="F583" s="15"/>
      <c r="G583" s="15"/>
      <c r="H583" s="17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 x14ac:dyDescent="0.2">
      <c r="A584" s="15"/>
      <c r="B584" s="15"/>
      <c r="C584" s="15"/>
      <c r="D584" s="15"/>
      <c r="E584" s="15"/>
      <c r="F584" s="15"/>
      <c r="G584" s="15"/>
      <c r="H584" s="17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 x14ac:dyDescent="0.2">
      <c r="A585" s="15"/>
      <c r="B585" s="15"/>
      <c r="C585" s="15"/>
      <c r="D585" s="15"/>
      <c r="E585" s="15"/>
      <c r="F585" s="15"/>
      <c r="G585" s="15"/>
      <c r="H585" s="17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 x14ac:dyDescent="0.2">
      <c r="A586" s="15"/>
      <c r="B586" s="15"/>
      <c r="C586" s="15"/>
      <c r="D586" s="15"/>
      <c r="E586" s="15"/>
      <c r="F586" s="15"/>
      <c r="G586" s="15"/>
      <c r="H586" s="17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 x14ac:dyDescent="0.2">
      <c r="A587" s="15"/>
      <c r="B587" s="15"/>
      <c r="C587" s="15"/>
      <c r="D587" s="15"/>
      <c r="E587" s="15"/>
      <c r="F587" s="15"/>
      <c r="G587" s="15"/>
      <c r="H587" s="17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 x14ac:dyDescent="0.2">
      <c r="A588" s="15"/>
      <c r="B588" s="15"/>
      <c r="C588" s="15"/>
      <c r="D588" s="15"/>
      <c r="E588" s="15"/>
      <c r="F588" s="15"/>
      <c r="G588" s="15"/>
      <c r="H588" s="17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 x14ac:dyDescent="0.2">
      <c r="A589" s="15"/>
      <c r="B589" s="15"/>
      <c r="C589" s="15"/>
      <c r="D589" s="15"/>
      <c r="E589" s="15"/>
      <c r="F589" s="15"/>
      <c r="G589" s="15"/>
      <c r="H589" s="17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 x14ac:dyDescent="0.2">
      <c r="A590" s="15"/>
      <c r="B590" s="15"/>
      <c r="C590" s="15"/>
      <c r="D590" s="15"/>
      <c r="E590" s="15"/>
      <c r="F590" s="15"/>
      <c r="G590" s="15"/>
      <c r="H590" s="17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 x14ac:dyDescent="0.2">
      <c r="A591" s="15"/>
      <c r="B591" s="15"/>
      <c r="C591" s="15"/>
      <c r="D591" s="15"/>
      <c r="E591" s="15"/>
      <c r="F591" s="15"/>
      <c r="G591" s="15"/>
      <c r="H591" s="17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 x14ac:dyDescent="0.2">
      <c r="A592" s="15"/>
      <c r="B592" s="15"/>
      <c r="C592" s="15"/>
      <c r="D592" s="15"/>
      <c r="E592" s="15"/>
      <c r="F592" s="15"/>
      <c r="G592" s="15"/>
      <c r="H592" s="17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 x14ac:dyDescent="0.2">
      <c r="A593" s="15"/>
      <c r="B593" s="15"/>
      <c r="C593" s="15"/>
      <c r="D593" s="15"/>
      <c r="E593" s="15"/>
      <c r="F593" s="15"/>
      <c r="G593" s="15"/>
      <c r="H593" s="17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 x14ac:dyDescent="0.2">
      <c r="A594" s="15"/>
      <c r="B594" s="15"/>
      <c r="C594" s="15"/>
      <c r="D594" s="15"/>
      <c r="E594" s="15"/>
      <c r="F594" s="15"/>
      <c r="G594" s="15"/>
      <c r="H594" s="17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 x14ac:dyDescent="0.2">
      <c r="A595" s="15"/>
      <c r="B595" s="15"/>
      <c r="C595" s="15"/>
      <c r="D595" s="15"/>
      <c r="E595" s="15"/>
      <c r="F595" s="15"/>
      <c r="G595" s="15"/>
      <c r="H595" s="17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 x14ac:dyDescent="0.2">
      <c r="A596" s="15"/>
      <c r="B596" s="15"/>
      <c r="C596" s="15"/>
      <c r="D596" s="15"/>
      <c r="E596" s="15"/>
      <c r="F596" s="15"/>
      <c r="G596" s="15"/>
      <c r="H596" s="17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 x14ac:dyDescent="0.2">
      <c r="A597" s="15"/>
      <c r="B597" s="15"/>
      <c r="C597" s="15"/>
      <c r="D597" s="15"/>
      <c r="E597" s="15"/>
      <c r="F597" s="15"/>
      <c r="G597" s="15"/>
      <c r="H597" s="17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 x14ac:dyDescent="0.2">
      <c r="A598" s="15"/>
      <c r="B598" s="15"/>
      <c r="C598" s="15"/>
      <c r="D598" s="15"/>
      <c r="E598" s="15"/>
      <c r="F598" s="15"/>
      <c r="G598" s="15"/>
      <c r="H598" s="17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 x14ac:dyDescent="0.2">
      <c r="A599" s="15"/>
      <c r="B599" s="15"/>
      <c r="C599" s="15"/>
      <c r="D599" s="15"/>
      <c r="E599" s="15"/>
      <c r="F599" s="15"/>
      <c r="G599" s="15"/>
      <c r="H599" s="17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 x14ac:dyDescent="0.2">
      <c r="A600" s="15"/>
      <c r="B600" s="15"/>
      <c r="C600" s="15"/>
      <c r="D600" s="15"/>
      <c r="E600" s="15"/>
      <c r="F600" s="15"/>
      <c r="G600" s="15"/>
      <c r="H600" s="17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 x14ac:dyDescent="0.2">
      <c r="A601" s="15"/>
      <c r="B601" s="15"/>
      <c r="C601" s="15"/>
      <c r="D601" s="15"/>
      <c r="E601" s="15"/>
      <c r="F601" s="15"/>
      <c r="G601" s="15"/>
      <c r="H601" s="17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 x14ac:dyDescent="0.2">
      <c r="A602" s="15"/>
      <c r="B602" s="15"/>
      <c r="C602" s="15"/>
      <c r="D602" s="15"/>
      <c r="E602" s="15"/>
      <c r="F602" s="15"/>
      <c r="G602" s="15"/>
      <c r="H602" s="17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 x14ac:dyDescent="0.2">
      <c r="A603" s="15"/>
      <c r="B603" s="15"/>
      <c r="C603" s="15"/>
      <c r="D603" s="15"/>
      <c r="E603" s="15"/>
      <c r="F603" s="15"/>
      <c r="G603" s="15"/>
      <c r="H603" s="17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 x14ac:dyDescent="0.2">
      <c r="A604" s="15"/>
      <c r="B604" s="15"/>
      <c r="C604" s="15"/>
      <c r="D604" s="15"/>
      <c r="E604" s="15"/>
      <c r="F604" s="15"/>
      <c r="G604" s="15"/>
      <c r="H604" s="17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 x14ac:dyDescent="0.2">
      <c r="A605" s="15"/>
      <c r="B605" s="15"/>
      <c r="C605" s="15"/>
      <c r="D605" s="15"/>
      <c r="E605" s="15"/>
      <c r="F605" s="15"/>
      <c r="G605" s="15"/>
      <c r="H605" s="17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 x14ac:dyDescent="0.2">
      <c r="A606" s="15"/>
      <c r="B606" s="15"/>
      <c r="C606" s="15"/>
      <c r="D606" s="15"/>
      <c r="E606" s="15"/>
      <c r="F606" s="15"/>
      <c r="G606" s="15"/>
      <c r="H606" s="17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 x14ac:dyDescent="0.2">
      <c r="A607" s="15"/>
      <c r="B607" s="15"/>
      <c r="C607" s="15"/>
      <c r="D607" s="15"/>
      <c r="E607" s="15"/>
      <c r="F607" s="15"/>
      <c r="G607" s="15"/>
      <c r="H607" s="17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 x14ac:dyDescent="0.2">
      <c r="A608" s="15"/>
      <c r="B608" s="15"/>
      <c r="C608" s="15"/>
      <c r="D608" s="15"/>
      <c r="E608" s="15"/>
      <c r="F608" s="15"/>
      <c r="G608" s="15"/>
      <c r="H608" s="17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 x14ac:dyDescent="0.2">
      <c r="A609" s="15"/>
      <c r="B609" s="15"/>
      <c r="C609" s="15"/>
      <c r="D609" s="15"/>
      <c r="E609" s="15"/>
      <c r="F609" s="15"/>
      <c r="G609" s="15"/>
      <c r="H609" s="17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 x14ac:dyDescent="0.2">
      <c r="A610" s="15"/>
      <c r="B610" s="15"/>
      <c r="C610" s="15"/>
      <c r="D610" s="15"/>
      <c r="E610" s="15"/>
      <c r="F610" s="15"/>
      <c r="G610" s="15"/>
      <c r="H610" s="17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 x14ac:dyDescent="0.2">
      <c r="A611" s="15"/>
      <c r="B611" s="15"/>
      <c r="C611" s="15"/>
      <c r="D611" s="15"/>
      <c r="E611" s="15"/>
      <c r="F611" s="15"/>
      <c r="G611" s="15"/>
      <c r="H611" s="17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 x14ac:dyDescent="0.2">
      <c r="A612" s="15"/>
      <c r="B612" s="15"/>
      <c r="C612" s="15"/>
      <c r="D612" s="15"/>
      <c r="E612" s="15"/>
      <c r="F612" s="15"/>
      <c r="G612" s="15"/>
      <c r="H612" s="17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 x14ac:dyDescent="0.2">
      <c r="A613" s="15"/>
      <c r="B613" s="15"/>
      <c r="C613" s="15"/>
      <c r="D613" s="15"/>
      <c r="E613" s="15"/>
      <c r="F613" s="15"/>
      <c r="G613" s="15"/>
      <c r="H613" s="17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 x14ac:dyDescent="0.2">
      <c r="A614" s="15"/>
      <c r="B614" s="15"/>
      <c r="C614" s="15"/>
      <c r="D614" s="15"/>
      <c r="E614" s="15"/>
      <c r="F614" s="15"/>
      <c r="G614" s="15"/>
      <c r="H614" s="17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 x14ac:dyDescent="0.2">
      <c r="A615" s="15"/>
      <c r="B615" s="15"/>
      <c r="C615" s="15"/>
      <c r="D615" s="15"/>
      <c r="E615" s="15"/>
      <c r="F615" s="15"/>
      <c r="G615" s="15"/>
      <c r="H615" s="17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 x14ac:dyDescent="0.2">
      <c r="A616" s="15"/>
      <c r="B616" s="15"/>
      <c r="C616" s="15"/>
      <c r="D616" s="15"/>
      <c r="E616" s="15"/>
      <c r="F616" s="15"/>
      <c r="G616" s="15"/>
      <c r="H616" s="17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 x14ac:dyDescent="0.2">
      <c r="A617" s="15"/>
      <c r="B617" s="15"/>
      <c r="C617" s="15"/>
      <c r="D617" s="15"/>
      <c r="E617" s="15"/>
      <c r="F617" s="15"/>
      <c r="G617" s="15"/>
      <c r="H617" s="17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 x14ac:dyDescent="0.2">
      <c r="A618" s="15"/>
      <c r="B618" s="15"/>
      <c r="C618" s="15"/>
      <c r="D618" s="15"/>
      <c r="E618" s="15"/>
      <c r="F618" s="15"/>
      <c r="G618" s="15"/>
      <c r="H618" s="17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 x14ac:dyDescent="0.2">
      <c r="A619" s="15"/>
      <c r="B619" s="15"/>
      <c r="C619" s="15"/>
      <c r="D619" s="15"/>
      <c r="E619" s="15"/>
      <c r="F619" s="15"/>
      <c r="G619" s="15"/>
      <c r="H619" s="17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 x14ac:dyDescent="0.2">
      <c r="A620" s="15"/>
      <c r="B620" s="15"/>
      <c r="C620" s="15"/>
      <c r="D620" s="15"/>
      <c r="E620" s="15"/>
      <c r="F620" s="15"/>
      <c r="G620" s="15"/>
      <c r="H620" s="17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 x14ac:dyDescent="0.2">
      <c r="A621" s="15"/>
      <c r="B621" s="15"/>
      <c r="C621" s="15"/>
      <c r="D621" s="15"/>
      <c r="E621" s="15"/>
      <c r="F621" s="15"/>
      <c r="G621" s="15"/>
      <c r="H621" s="17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 x14ac:dyDescent="0.2">
      <c r="A622" s="15"/>
      <c r="B622" s="15"/>
      <c r="C622" s="15"/>
      <c r="D622" s="15"/>
      <c r="E622" s="15"/>
      <c r="F622" s="15"/>
      <c r="G622" s="15"/>
      <c r="H622" s="17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 x14ac:dyDescent="0.2">
      <c r="A623" s="15"/>
      <c r="B623" s="15"/>
      <c r="C623" s="15"/>
      <c r="D623" s="15"/>
      <c r="E623" s="15"/>
      <c r="F623" s="15"/>
      <c r="G623" s="15"/>
      <c r="H623" s="17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 x14ac:dyDescent="0.2">
      <c r="A624" s="15"/>
      <c r="B624" s="15"/>
      <c r="C624" s="15"/>
      <c r="D624" s="15"/>
      <c r="E624" s="15"/>
      <c r="F624" s="15"/>
      <c r="G624" s="15"/>
      <c r="H624" s="17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 x14ac:dyDescent="0.2">
      <c r="A625" s="15"/>
      <c r="B625" s="15"/>
      <c r="C625" s="15"/>
      <c r="D625" s="15"/>
      <c r="E625" s="15"/>
      <c r="F625" s="15"/>
      <c r="G625" s="15"/>
      <c r="H625" s="17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 x14ac:dyDescent="0.2">
      <c r="A626" s="15"/>
      <c r="B626" s="15"/>
      <c r="C626" s="15"/>
      <c r="D626" s="15"/>
      <c r="E626" s="15"/>
      <c r="F626" s="15"/>
      <c r="G626" s="15"/>
      <c r="H626" s="17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 x14ac:dyDescent="0.2">
      <c r="A627" s="15"/>
      <c r="B627" s="15"/>
      <c r="C627" s="15"/>
      <c r="D627" s="15"/>
      <c r="E627" s="15"/>
      <c r="F627" s="15"/>
      <c r="G627" s="15"/>
      <c r="H627" s="17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 x14ac:dyDescent="0.2">
      <c r="A628" s="15"/>
      <c r="B628" s="15"/>
      <c r="C628" s="15"/>
      <c r="D628" s="15"/>
      <c r="E628" s="15"/>
      <c r="F628" s="15"/>
      <c r="G628" s="15"/>
      <c r="H628" s="17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 x14ac:dyDescent="0.2">
      <c r="A629" s="15"/>
      <c r="B629" s="15"/>
      <c r="C629" s="15"/>
      <c r="D629" s="15"/>
      <c r="E629" s="15"/>
      <c r="F629" s="15"/>
      <c r="G629" s="15"/>
      <c r="H629" s="17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 x14ac:dyDescent="0.2">
      <c r="A630" s="15"/>
      <c r="B630" s="15"/>
      <c r="C630" s="15"/>
      <c r="D630" s="15"/>
      <c r="E630" s="15"/>
      <c r="F630" s="15"/>
      <c r="G630" s="15"/>
      <c r="H630" s="17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 x14ac:dyDescent="0.2">
      <c r="A631" s="15"/>
      <c r="B631" s="15"/>
      <c r="C631" s="15"/>
      <c r="D631" s="15"/>
      <c r="E631" s="15"/>
      <c r="F631" s="15"/>
      <c r="G631" s="15"/>
      <c r="H631" s="17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 x14ac:dyDescent="0.2">
      <c r="A632" s="15"/>
      <c r="B632" s="15"/>
      <c r="C632" s="15"/>
      <c r="D632" s="15"/>
      <c r="E632" s="15"/>
      <c r="F632" s="15"/>
      <c r="G632" s="15"/>
      <c r="H632" s="17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 x14ac:dyDescent="0.2">
      <c r="A633" s="15"/>
      <c r="B633" s="15"/>
      <c r="C633" s="15"/>
      <c r="D633" s="15"/>
      <c r="E633" s="15"/>
      <c r="F633" s="15"/>
      <c r="G633" s="15"/>
      <c r="H633" s="17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 x14ac:dyDescent="0.2">
      <c r="A634" s="15"/>
      <c r="B634" s="15"/>
      <c r="C634" s="15"/>
      <c r="D634" s="15"/>
      <c r="E634" s="15"/>
      <c r="F634" s="15"/>
      <c r="G634" s="15"/>
      <c r="H634" s="17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 x14ac:dyDescent="0.2">
      <c r="A635" s="15"/>
      <c r="B635" s="15"/>
      <c r="C635" s="15"/>
      <c r="D635" s="15"/>
      <c r="E635" s="15"/>
      <c r="F635" s="15"/>
      <c r="G635" s="15"/>
      <c r="H635" s="17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 x14ac:dyDescent="0.2">
      <c r="A636" s="15"/>
      <c r="B636" s="15"/>
      <c r="C636" s="15"/>
      <c r="D636" s="15"/>
      <c r="E636" s="15"/>
      <c r="F636" s="15"/>
      <c r="G636" s="15"/>
      <c r="H636" s="17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 x14ac:dyDescent="0.2">
      <c r="A637" s="15"/>
      <c r="B637" s="15"/>
      <c r="C637" s="15"/>
      <c r="D637" s="15"/>
      <c r="E637" s="15"/>
      <c r="F637" s="15"/>
      <c r="G637" s="15"/>
      <c r="H637" s="17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 x14ac:dyDescent="0.2">
      <c r="A638" s="15"/>
      <c r="B638" s="15"/>
      <c r="C638" s="15"/>
      <c r="D638" s="15"/>
      <c r="E638" s="15"/>
      <c r="F638" s="15"/>
      <c r="G638" s="15"/>
      <c r="H638" s="17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 x14ac:dyDescent="0.2">
      <c r="A639" s="15"/>
      <c r="B639" s="15"/>
      <c r="C639" s="15"/>
      <c r="D639" s="15"/>
      <c r="E639" s="15"/>
      <c r="F639" s="15"/>
      <c r="G639" s="15"/>
      <c r="H639" s="17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 x14ac:dyDescent="0.2">
      <c r="A640" s="15"/>
      <c r="B640" s="15"/>
      <c r="C640" s="15"/>
      <c r="D640" s="15"/>
      <c r="E640" s="15"/>
      <c r="F640" s="15"/>
      <c r="G640" s="15"/>
      <c r="H640" s="17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 x14ac:dyDescent="0.2">
      <c r="A641" s="15"/>
      <c r="B641" s="15"/>
      <c r="C641" s="15"/>
      <c r="D641" s="15"/>
      <c r="E641" s="15"/>
      <c r="F641" s="15"/>
      <c r="G641" s="15"/>
      <c r="H641" s="17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 x14ac:dyDescent="0.2">
      <c r="A642" s="15"/>
      <c r="B642" s="15"/>
      <c r="C642" s="15"/>
      <c r="D642" s="15"/>
      <c r="E642" s="15"/>
      <c r="F642" s="15"/>
      <c r="G642" s="15"/>
      <c r="H642" s="17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 x14ac:dyDescent="0.2">
      <c r="A643" s="15"/>
      <c r="B643" s="15"/>
      <c r="C643" s="15"/>
      <c r="D643" s="15"/>
      <c r="E643" s="15"/>
      <c r="F643" s="15"/>
      <c r="G643" s="15"/>
      <c r="H643" s="17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 x14ac:dyDescent="0.2">
      <c r="A644" s="15"/>
      <c r="B644" s="15"/>
      <c r="C644" s="15"/>
      <c r="D644" s="15"/>
      <c r="E644" s="15"/>
      <c r="F644" s="15"/>
      <c r="G644" s="15"/>
      <c r="H644" s="17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 x14ac:dyDescent="0.2">
      <c r="A645" s="15"/>
      <c r="B645" s="15"/>
      <c r="C645" s="15"/>
      <c r="D645" s="15"/>
      <c r="E645" s="15"/>
      <c r="F645" s="15"/>
      <c r="G645" s="15"/>
      <c r="H645" s="17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 x14ac:dyDescent="0.2">
      <c r="A646" s="15"/>
      <c r="B646" s="15"/>
      <c r="C646" s="15"/>
      <c r="D646" s="15"/>
      <c r="E646" s="15"/>
      <c r="F646" s="15"/>
      <c r="G646" s="15"/>
      <c r="H646" s="17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 x14ac:dyDescent="0.2">
      <c r="A647" s="15"/>
      <c r="B647" s="15"/>
      <c r="C647" s="15"/>
      <c r="D647" s="15"/>
      <c r="E647" s="15"/>
      <c r="F647" s="15"/>
      <c r="G647" s="15"/>
      <c r="H647" s="17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 x14ac:dyDescent="0.2">
      <c r="A648" s="15"/>
      <c r="B648" s="15"/>
      <c r="C648" s="15"/>
      <c r="D648" s="15"/>
      <c r="E648" s="15"/>
      <c r="F648" s="15"/>
      <c r="G648" s="15"/>
      <c r="H648" s="17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 x14ac:dyDescent="0.2">
      <c r="A649" s="15"/>
      <c r="B649" s="15"/>
      <c r="C649" s="15"/>
      <c r="D649" s="15"/>
      <c r="E649" s="15"/>
      <c r="F649" s="15"/>
      <c r="G649" s="15"/>
      <c r="H649" s="17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 x14ac:dyDescent="0.2">
      <c r="A650" s="15"/>
      <c r="B650" s="15"/>
      <c r="C650" s="15"/>
      <c r="D650" s="15"/>
      <c r="E650" s="15"/>
      <c r="F650" s="15"/>
      <c r="G650" s="15"/>
      <c r="H650" s="17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 x14ac:dyDescent="0.2">
      <c r="A651" s="15"/>
      <c r="B651" s="15"/>
      <c r="C651" s="15"/>
      <c r="D651" s="15"/>
      <c r="E651" s="15"/>
      <c r="F651" s="15"/>
      <c r="G651" s="15"/>
      <c r="H651" s="17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 x14ac:dyDescent="0.2">
      <c r="A652" s="15"/>
      <c r="B652" s="15"/>
      <c r="C652" s="15"/>
      <c r="D652" s="15"/>
      <c r="E652" s="15"/>
      <c r="F652" s="15"/>
      <c r="G652" s="15"/>
      <c r="H652" s="17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 x14ac:dyDescent="0.2">
      <c r="A653" s="15"/>
      <c r="B653" s="15"/>
      <c r="C653" s="15"/>
      <c r="D653" s="15"/>
      <c r="E653" s="15"/>
      <c r="F653" s="15"/>
      <c r="G653" s="15"/>
      <c r="H653" s="17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 x14ac:dyDescent="0.2">
      <c r="A654" s="15"/>
      <c r="B654" s="15"/>
      <c r="C654" s="15"/>
      <c r="D654" s="15"/>
      <c r="E654" s="15"/>
      <c r="F654" s="15"/>
      <c r="G654" s="15"/>
      <c r="H654" s="17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 x14ac:dyDescent="0.2">
      <c r="A655" s="15"/>
      <c r="B655" s="15"/>
      <c r="C655" s="15"/>
      <c r="D655" s="15"/>
      <c r="E655" s="15"/>
      <c r="F655" s="15"/>
      <c r="G655" s="15"/>
      <c r="H655" s="17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 x14ac:dyDescent="0.2">
      <c r="A656" s="15"/>
      <c r="B656" s="15"/>
      <c r="C656" s="15"/>
      <c r="D656" s="15"/>
      <c r="E656" s="15"/>
      <c r="F656" s="15"/>
      <c r="G656" s="15"/>
      <c r="H656" s="17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 x14ac:dyDescent="0.2">
      <c r="A657" s="15"/>
      <c r="B657" s="15"/>
      <c r="C657" s="15"/>
      <c r="D657" s="15"/>
      <c r="E657" s="15"/>
      <c r="F657" s="15"/>
      <c r="G657" s="15"/>
      <c r="H657" s="17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 x14ac:dyDescent="0.2">
      <c r="A658" s="15"/>
      <c r="B658" s="15"/>
      <c r="C658" s="15"/>
      <c r="D658" s="15"/>
      <c r="E658" s="15"/>
      <c r="F658" s="15"/>
      <c r="G658" s="15"/>
      <c r="H658" s="17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 x14ac:dyDescent="0.2">
      <c r="A659" s="15"/>
      <c r="B659" s="15"/>
      <c r="C659" s="15"/>
      <c r="D659" s="15"/>
      <c r="E659" s="15"/>
      <c r="F659" s="15"/>
      <c r="G659" s="15"/>
      <c r="H659" s="17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 x14ac:dyDescent="0.2">
      <c r="A660" s="15"/>
      <c r="B660" s="15"/>
      <c r="C660" s="15"/>
      <c r="D660" s="15"/>
      <c r="E660" s="15"/>
      <c r="F660" s="15"/>
      <c r="G660" s="15"/>
      <c r="H660" s="17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 x14ac:dyDescent="0.2">
      <c r="A661" s="15"/>
      <c r="B661" s="15"/>
      <c r="C661" s="15"/>
      <c r="D661" s="15"/>
      <c r="E661" s="15"/>
      <c r="F661" s="15"/>
      <c r="G661" s="15"/>
      <c r="H661" s="17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 x14ac:dyDescent="0.2">
      <c r="A662" s="15"/>
      <c r="B662" s="15"/>
      <c r="C662" s="15"/>
      <c r="D662" s="15"/>
      <c r="E662" s="15"/>
      <c r="F662" s="15"/>
      <c r="G662" s="15"/>
      <c r="H662" s="17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 x14ac:dyDescent="0.2">
      <c r="A663" s="15"/>
      <c r="B663" s="15"/>
      <c r="C663" s="15"/>
      <c r="D663" s="15"/>
      <c r="E663" s="15"/>
      <c r="F663" s="15"/>
      <c r="G663" s="15"/>
      <c r="H663" s="17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 x14ac:dyDescent="0.2">
      <c r="A664" s="15"/>
      <c r="B664" s="15"/>
      <c r="C664" s="15"/>
      <c r="D664" s="15"/>
      <c r="E664" s="15"/>
      <c r="F664" s="15"/>
      <c r="G664" s="15"/>
      <c r="H664" s="17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 x14ac:dyDescent="0.2">
      <c r="A665" s="15"/>
      <c r="B665" s="15"/>
      <c r="C665" s="15"/>
      <c r="D665" s="15"/>
      <c r="E665" s="15"/>
      <c r="F665" s="15"/>
      <c r="G665" s="15"/>
      <c r="H665" s="17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 x14ac:dyDescent="0.2">
      <c r="A666" s="15"/>
      <c r="B666" s="15"/>
      <c r="C666" s="15"/>
      <c r="D666" s="15"/>
      <c r="E666" s="15"/>
      <c r="F666" s="15"/>
      <c r="G666" s="15"/>
      <c r="H666" s="17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 x14ac:dyDescent="0.2">
      <c r="A667" s="15"/>
      <c r="B667" s="15"/>
      <c r="C667" s="15"/>
      <c r="D667" s="15"/>
      <c r="E667" s="15"/>
      <c r="F667" s="15"/>
      <c r="G667" s="15"/>
      <c r="H667" s="17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 x14ac:dyDescent="0.2">
      <c r="A668" s="15"/>
      <c r="B668" s="15"/>
      <c r="C668" s="15"/>
      <c r="D668" s="15"/>
      <c r="E668" s="15"/>
      <c r="F668" s="15"/>
      <c r="G668" s="15"/>
      <c r="H668" s="17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 x14ac:dyDescent="0.2">
      <c r="A669" s="15"/>
      <c r="B669" s="15"/>
      <c r="C669" s="15"/>
      <c r="D669" s="15"/>
      <c r="E669" s="15"/>
      <c r="F669" s="15"/>
      <c r="G669" s="15"/>
      <c r="H669" s="17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 x14ac:dyDescent="0.2">
      <c r="A670" s="15"/>
      <c r="B670" s="15"/>
      <c r="C670" s="15"/>
      <c r="D670" s="15"/>
      <c r="E670" s="15"/>
      <c r="F670" s="15"/>
      <c r="G670" s="15"/>
      <c r="H670" s="17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 x14ac:dyDescent="0.2">
      <c r="A671" s="15"/>
      <c r="B671" s="15"/>
      <c r="C671" s="15"/>
      <c r="D671" s="15"/>
      <c r="E671" s="15"/>
      <c r="F671" s="15"/>
      <c r="G671" s="15"/>
      <c r="H671" s="17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 x14ac:dyDescent="0.2">
      <c r="A672" s="15"/>
      <c r="B672" s="15"/>
      <c r="C672" s="15"/>
      <c r="D672" s="15"/>
      <c r="E672" s="15"/>
      <c r="F672" s="15"/>
      <c r="G672" s="15"/>
      <c r="H672" s="17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 x14ac:dyDescent="0.2">
      <c r="A673" s="15"/>
      <c r="B673" s="15"/>
      <c r="C673" s="15"/>
      <c r="D673" s="15"/>
      <c r="E673" s="15"/>
      <c r="F673" s="15"/>
      <c r="G673" s="15"/>
      <c r="H673" s="17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 x14ac:dyDescent="0.2">
      <c r="A674" s="15"/>
      <c r="B674" s="15"/>
      <c r="C674" s="15"/>
      <c r="D674" s="15"/>
      <c r="E674" s="15"/>
      <c r="F674" s="15"/>
      <c r="G674" s="15"/>
      <c r="H674" s="17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 x14ac:dyDescent="0.2">
      <c r="A675" s="15"/>
      <c r="B675" s="15"/>
      <c r="C675" s="15"/>
      <c r="D675" s="15"/>
      <c r="E675" s="15"/>
      <c r="F675" s="15"/>
      <c r="G675" s="15"/>
      <c r="H675" s="17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 x14ac:dyDescent="0.2">
      <c r="A676" s="15"/>
      <c r="B676" s="15"/>
      <c r="C676" s="15"/>
      <c r="D676" s="15"/>
      <c r="E676" s="15"/>
      <c r="F676" s="15"/>
      <c r="G676" s="15"/>
      <c r="H676" s="17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 x14ac:dyDescent="0.2">
      <c r="A677" s="15"/>
      <c r="B677" s="15"/>
      <c r="C677" s="15"/>
      <c r="D677" s="15"/>
      <c r="E677" s="15"/>
      <c r="F677" s="15"/>
      <c r="G677" s="15"/>
      <c r="H677" s="17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 x14ac:dyDescent="0.2">
      <c r="A678" s="15"/>
      <c r="B678" s="15"/>
      <c r="C678" s="15"/>
      <c r="D678" s="15"/>
      <c r="E678" s="15"/>
      <c r="F678" s="15"/>
      <c r="G678" s="15"/>
      <c r="H678" s="17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 x14ac:dyDescent="0.2">
      <c r="A679" s="15"/>
      <c r="B679" s="15"/>
      <c r="C679" s="15"/>
      <c r="D679" s="15"/>
      <c r="E679" s="15"/>
      <c r="F679" s="15"/>
      <c r="G679" s="15"/>
      <c r="H679" s="17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 x14ac:dyDescent="0.2">
      <c r="A680" s="15"/>
      <c r="B680" s="15"/>
      <c r="C680" s="15"/>
      <c r="D680" s="15"/>
      <c r="E680" s="15"/>
      <c r="F680" s="15"/>
      <c r="G680" s="15"/>
      <c r="H680" s="17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 x14ac:dyDescent="0.2">
      <c r="A681" s="15"/>
      <c r="B681" s="15"/>
      <c r="C681" s="15"/>
      <c r="D681" s="15"/>
      <c r="E681" s="15"/>
      <c r="F681" s="15"/>
      <c r="G681" s="15"/>
      <c r="H681" s="17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 x14ac:dyDescent="0.2">
      <c r="A682" s="15"/>
      <c r="B682" s="15"/>
      <c r="C682" s="15"/>
      <c r="D682" s="15"/>
      <c r="E682" s="15"/>
      <c r="F682" s="15"/>
      <c r="G682" s="15"/>
      <c r="H682" s="17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 x14ac:dyDescent="0.2">
      <c r="A683" s="15"/>
      <c r="B683" s="15"/>
      <c r="C683" s="15"/>
      <c r="D683" s="15"/>
      <c r="E683" s="15"/>
      <c r="F683" s="15"/>
      <c r="G683" s="15"/>
      <c r="H683" s="17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 x14ac:dyDescent="0.2">
      <c r="A684" s="15"/>
      <c r="B684" s="15"/>
      <c r="C684" s="15"/>
      <c r="D684" s="15"/>
      <c r="E684" s="15"/>
      <c r="F684" s="15"/>
      <c r="G684" s="15"/>
      <c r="H684" s="17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 x14ac:dyDescent="0.2">
      <c r="A685" s="15"/>
      <c r="B685" s="15"/>
      <c r="C685" s="15"/>
      <c r="D685" s="15"/>
      <c r="E685" s="15"/>
      <c r="F685" s="15"/>
      <c r="G685" s="15"/>
      <c r="H685" s="17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 x14ac:dyDescent="0.2">
      <c r="A686" s="15"/>
      <c r="B686" s="15"/>
      <c r="C686" s="15"/>
      <c r="D686" s="15"/>
      <c r="E686" s="15"/>
      <c r="F686" s="15"/>
      <c r="G686" s="15"/>
      <c r="H686" s="17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 x14ac:dyDescent="0.2">
      <c r="A687" s="15"/>
      <c r="B687" s="15"/>
      <c r="C687" s="15"/>
      <c r="D687" s="15"/>
      <c r="E687" s="15"/>
      <c r="F687" s="15"/>
      <c r="G687" s="15"/>
      <c r="H687" s="17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 x14ac:dyDescent="0.2">
      <c r="A688" s="15"/>
      <c r="B688" s="15"/>
      <c r="C688" s="15"/>
      <c r="D688" s="15"/>
      <c r="E688" s="15"/>
      <c r="F688" s="15"/>
      <c r="G688" s="15"/>
      <c r="H688" s="17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 x14ac:dyDescent="0.2">
      <c r="A689" s="15"/>
      <c r="B689" s="15"/>
      <c r="C689" s="15"/>
      <c r="D689" s="15"/>
      <c r="E689" s="15"/>
      <c r="F689" s="15"/>
      <c r="G689" s="15"/>
      <c r="H689" s="17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 x14ac:dyDescent="0.2">
      <c r="A690" s="15"/>
      <c r="B690" s="15"/>
      <c r="C690" s="15"/>
      <c r="D690" s="15"/>
      <c r="E690" s="15"/>
      <c r="F690" s="15"/>
      <c r="G690" s="15"/>
      <c r="H690" s="17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 x14ac:dyDescent="0.2">
      <c r="A691" s="15"/>
      <c r="B691" s="15"/>
      <c r="C691" s="15"/>
      <c r="D691" s="15"/>
      <c r="E691" s="15"/>
      <c r="F691" s="15"/>
      <c r="G691" s="15"/>
      <c r="H691" s="17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 x14ac:dyDescent="0.2">
      <c r="A692" s="15"/>
      <c r="B692" s="15"/>
      <c r="C692" s="15"/>
      <c r="D692" s="15"/>
      <c r="E692" s="15"/>
      <c r="F692" s="15"/>
      <c r="G692" s="15"/>
      <c r="H692" s="17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 x14ac:dyDescent="0.2">
      <c r="A693" s="15"/>
      <c r="B693" s="15"/>
      <c r="C693" s="15"/>
      <c r="D693" s="15"/>
      <c r="E693" s="15"/>
      <c r="F693" s="15"/>
      <c r="G693" s="15"/>
      <c r="H693" s="17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 x14ac:dyDescent="0.2">
      <c r="A694" s="15"/>
      <c r="B694" s="15"/>
      <c r="C694" s="15"/>
      <c r="D694" s="15"/>
      <c r="E694" s="15"/>
      <c r="F694" s="15"/>
      <c r="G694" s="15"/>
      <c r="H694" s="17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 x14ac:dyDescent="0.2">
      <c r="A695" s="15"/>
      <c r="B695" s="15"/>
      <c r="C695" s="15"/>
      <c r="D695" s="15"/>
      <c r="E695" s="15"/>
      <c r="F695" s="15"/>
      <c r="G695" s="15"/>
      <c r="H695" s="17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 x14ac:dyDescent="0.2">
      <c r="A696" s="15"/>
      <c r="B696" s="15"/>
      <c r="C696" s="15"/>
      <c r="D696" s="15"/>
      <c r="E696" s="15"/>
      <c r="F696" s="15"/>
      <c r="G696" s="15"/>
      <c r="H696" s="17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 x14ac:dyDescent="0.2">
      <c r="A697" s="15"/>
      <c r="B697" s="15"/>
      <c r="C697" s="15"/>
      <c r="D697" s="15"/>
      <c r="E697" s="15"/>
      <c r="F697" s="15"/>
      <c r="G697" s="15"/>
      <c r="H697" s="17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 x14ac:dyDescent="0.2">
      <c r="A698" s="15"/>
      <c r="B698" s="15"/>
      <c r="C698" s="15"/>
      <c r="D698" s="15"/>
      <c r="E698" s="15"/>
      <c r="F698" s="15"/>
      <c r="G698" s="15"/>
      <c r="H698" s="17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 x14ac:dyDescent="0.2">
      <c r="A699" s="15"/>
      <c r="B699" s="15"/>
      <c r="C699" s="15"/>
      <c r="D699" s="15"/>
      <c r="E699" s="15"/>
      <c r="F699" s="15"/>
      <c r="G699" s="15"/>
      <c r="H699" s="17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 x14ac:dyDescent="0.2">
      <c r="A700" s="15"/>
      <c r="B700" s="15"/>
      <c r="C700" s="15"/>
      <c r="D700" s="15"/>
      <c r="E700" s="15"/>
      <c r="F700" s="15"/>
      <c r="G700" s="15"/>
      <c r="H700" s="17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 x14ac:dyDescent="0.2">
      <c r="A701" s="15"/>
      <c r="B701" s="15"/>
      <c r="C701" s="15"/>
      <c r="D701" s="15"/>
      <c r="E701" s="15"/>
      <c r="F701" s="15"/>
      <c r="G701" s="15"/>
      <c r="H701" s="17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 x14ac:dyDescent="0.2">
      <c r="A702" s="15"/>
      <c r="B702" s="15"/>
      <c r="C702" s="15"/>
      <c r="D702" s="15"/>
      <c r="E702" s="15"/>
      <c r="F702" s="15"/>
      <c r="G702" s="15"/>
      <c r="H702" s="17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 x14ac:dyDescent="0.2">
      <c r="A703" s="15"/>
      <c r="B703" s="15"/>
      <c r="C703" s="15"/>
      <c r="D703" s="15"/>
      <c r="E703" s="15"/>
      <c r="F703" s="15"/>
      <c r="G703" s="15"/>
      <c r="H703" s="17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 x14ac:dyDescent="0.2">
      <c r="A704" s="15"/>
      <c r="B704" s="15"/>
      <c r="C704" s="15"/>
      <c r="D704" s="15"/>
      <c r="E704" s="15"/>
      <c r="F704" s="15"/>
      <c r="G704" s="15"/>
      <c r="H704" s="17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 x14ac:dyDescent="0.2">
      <c r="A705" s="15"/>
      <c r="B705" s="15"/>
      <c r="C705" s="15"/>
      <c r="D705" s="15"/>
      <c r="E705" s="15"/>
      <c r="F705" s="15"/>
      <c r="G705" s="15"/>
      <c r="H705" s="17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 x14ac:dyDescent="0.2">
      <c r="A706" s="15"/>
      <c r="B706" s="15"/>
      <c r="C706" s="15"/>
      <c r="D706" s="15"/>
      <c r="E706" s="15"/>
      <c r="F706" s="15"/>
      <c r="G706" s="15"/>
      <c r="H706" s="17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 x14ac:dyDescent="0.2">
      <c r="A707" s="15"/>
      <c r="B707" s="15"/>
      <c r="C707" s="15"/>
      <c r="D707" s="15"/>
      <c r="E707" s="15"/>
      <c r="F707" s="15"/>
      <c r="G707" s="15"/>
      <c r="H707" s="17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 x14ac:dyDescent="0.2">
      <c r="A708" s="15"/>
      <c r="B708" s="15"/>
      <c r="C708" s="15"/>
      <c r="D708" s="15"/>
      <c r="E708" s="15"/>
      <c r="F708" s="15"/>
      <c r="G708" s="15"/>
      <c r="H708" s="17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 x14ac:dyDescent="0.2">
      <c r="A709" s="15"/>
      <c r="B709" s="15"/>
      <c r="C709" s="15"/>
      <c r="D709" s="15"/>
      <c r="E709" s="15"/>
      <c r="F709" s="15"/>
      <c r="G709" s="15"/>
      <c r="H709" s="17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 x14ac:dyDescent="0.2">
      <c r="A710" s="15"/>
      <c r="B710" s="15"/>
      <c r="C710" s="15"/>
      <c r="D710" s="15"/>
      <c r="E710" s="15"/>
      <c r="F710" s="15"/>
      <c r="G710" s="15"/>
      <c r="H710" s="17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 x14ac:dyDescent="0.2">
      <c r="A711" s="15"/>
      <c r="B711" s="15"/>
      <c r="C711" s="15"/>
      <c r="D711" s="15"/>
      <c r="E711" s="15"/>
      <c r="F711" s="15"/>
      <c r="G711" s="15"/>
      <c r="H711" s="17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 x14ac:dyDescent="0.2">
      <c r="A712" s="15"/>
      <c r="B712" s="15"/>
      <c r="C712" s="15"/>
      <c r="D712" s="15"/>
      <c r="E712" s="15"/>
      <c r="F712" s="15"/>
      <c r="G712" s="15"/>
      <c r="H712" s="17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 x14ac:dyDescent="0.2">
      <c r="A713" s="15"/>
      <c r="B713" s="15"/>
      <c r="C713" s="15"/>
      <c r="D713" s="15"/>
      <c r="E713" s="15"/>
      <c r="F713" s="15"/>
      <c r="G713" s="15"/>
      <c r="H713" s="17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 x14ac:dyDescent="0.2">
      <c r="A714" s="15"/>
      <c r="B714" s="15"/>
      <c r="C714" s="15"/>
      <c r="D714" s="15"/>
      <c r="E714" s="15"/>
      <c r="F714" s="15"/>
      <c r="G714" s="15"/>
      <c r="H714" s="17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 x14ac:dyDescent="0.2">
      <c r="A715" s="15"/>
      <c r="B715" s="15"/>
      <c r="C715" s="15"/>
      <c r="D715" s="15"/>
      <c r="E715" s="15"/>
      <c r="F715" s="15"/>
      <c r="G715" s="15"/>
      <c r="H715" s="17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 x14ac:dyDescent="0.2">
      <c r="A716" s="15"/>
      <c r="B716" s="15"/>
      <c r="C716" s="15"/>
      <c r="D716" s="15"/>
      <c r="E716" s="15"/>
      <c r="F716" s="15"/>
      <c r="G716" s="15"/>
      <c r="H716" s="17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 x14ac:dyDescent="0.2">
      <c r="A717" s="15"/>
      <c r="B717" s="15"/>
      <c r="C717" s="15"/>
      <c r="D717" s="15"/>
      <c r="E717" s="15"/>
      <c r="F717" s="15"/>
      <c r="G717" s="15"/>
      <c r="H717" s="17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 x14ac:dyDescent="0.2">
      <c r="A718" s="15"/>
      <c r="B718" s="15"/>
      <c r="C718" s="15"/>
      <c r="D718" s="15"/>
      <c r="E718" s="15"/>
      <c r="F718" s="15"/>
      <c r="G718" s="15"/>
      <c r="H718" s="17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 x14ac:dyDescent="0.2">
      <c r="A719" s="15"/>
      <c r="B719" s="15"/>
      <c r="C719" s="15"/>
      <c r="D719" s="15"/>
      <c r="E719" s="15"/>
      <c r="F719" s="15"/>
      <c r="G719" s="15"/>
      <c r="H719" s="17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 x14ac:dyDescent="0.2">
      <c r="A720" s="15"/>
      <c r="B720" s="15"/>
      <c r="C720" s="15"/>
      <c r="D720" s="15"/>
      <c r="E720" s="15"/>
      <c r="F720" s="15"/>
      <c r="G720" s="15"/>
      <c r="H720" s="17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 x14ac:dyDescent="0.2">
      <c r="A721" s="15"/>
      <c r="B721" s="15"/>
      <c r="C721" s="15"/>
      <c r="D721" s="15"/>
      <c r="E721" s="15"/>
      <c r="F721" s="15"/>
      <c r="G721" s="15"/>
      <c r="H721" s="17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 x14ac:dyDescent="0.2">
      <c r="A722" s="15"/>
      <c r="B722" s="15"/>
      <c r="C722" s="15"/>
      <c r="D722" s="15"/>
      <c r="E722" s="15"/>
      <c r="F722" s="15"/>
      <c r="G722" s="15"/>
      <c r="H722" s="17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 x14ac:dyDescent="0.2">
      <c r="A723" s="15"/>
      <c r="B723" s="15"/>
      <c r="C723" s="15"/>
      <c r="D723" s="15"/>
      <c r="E723" s="15"/>
      <c r="F723" s="15"/>
      <c r="G723" s="15"/>
      <c r="H723" s="17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 x14ac:dyDescent="0.2">
      <c r="A724" s="15"/>
      <c r="B724" s="15"/>
      <c r="C724" s="15"/>
      <c r="D724" s="15"/>
      <c r="E724" s="15"/>
      <c r="F724" s="15"/>
      <c r="G724" s="15"/>
      <c r="H724" s="17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 x14ac:dyDescent="0.2">
      <c r="A725" s="15"/>
      <c r="B725" s="15"/>
      <c r="C725" s="15"/>
      <c r="D725" s="15"/>
      <c r="E725" s="15"/>
      <c r="F725" s="15"/>
      <c r="G725" s="15"/>
      <c r="H725" s="17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 x14ac:dyDescent="0.2">
      <c r="A726" s="15"/>
      <c r="B726" s="15"/>
      <c r="C726" s="15"/>
      <c r="D726" s="15"/>
      <c r="E726" s="15"/>
      <c r="F726" s="15"/>
      <c r="G726" s="15"/>
      <c r="H726" s="17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 x14ac:dyDescent="0.2">
      <c r="A727" s="15"/>
      <c r="B727" s="15"/>
      <c r="C727" s="15"/>
      <c r="D727" s="15"/>
      <c r="E727" s="15"/>
      <c r="F727" s="15"/>
      <c r="G727" s="15"/>
      <c r="H727" s="17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 x14ac:dyDescent="0.2">
      <c r="A728" s="15"/>
      <c r="B728" s="15"/>
      <c r="C728" s="15"/>
      <c r="D728" s="15"/>
      <c r="E728" s="15"/>
      <c r="F728" s="15"/>
      <c r="G728" s="15"/>
      <c r="H728" s="17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 x14ac:dyDescent="0.2">
      <c r="A729" s="15"/>
      <c r="B729" s="15"/>
      <c r="C729" s="15"/>
      <c r="D729" s="15"/>
      <c r="E729" s="15"/>
      <c r="F729" s="15"/>
      <c r="G729" s="15"/>
      <c r="H729" s="17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 x14ac:dyDescent="0.2">
      <c r="A730" s="15"/>
      <c r="B730" s="15"/>
      <c r="C730" s="15"/>
      <c r="D730" s="15"/>
      <c r="E730" s="15"/>
      <c r="F730" s="15"/>
      <c r="G730" s="15"/>
      <c r="H730" s="17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 x14ac:dyDescent="0.2">
      <c r="A731" s="15"/>
      <c r="B731" s="15"/>
      <c r="C731" s="15"/>
      <c r="D731" s="15"/>
      <c r="E731" s="15"/>
      <c r="F731" s="15"/>
      <c r="G731" s="15"/>
      <c r="H731" s="17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 x14ac:dyDescent="0.2">
      <c r="A732" s="15"/>
      <c r="B732" s="15"/>
      <c r="C732" s="15"/>
      <c r="D732" s="15"/>
      <c r="E732" s="15"/>
      <c r="F732" s="15"/>
      <c r="G732" s="15"/>
      <c r="H732" s="17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 x14ac:dyDescent="0.2">
      <c r="A733" s="15"/>
      <c r="B733" s="15"/>
      <c r="C733" s="15"/>
      <c r="D733" s="15"/>
      <c r="E733" s="15"/>
      <c r="F733" s="15"/>
      <c r="G733" s="15"/>
      <c r="H733" s="17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 x14ac:dyDescent="0.2">
      <c r="A734" s="15"/>
      <c r="B734" s="15"/>
      <c r="C734" s="15"/>
      <c r="D734" s="15"/>
      <c r="E734" s="15"/>
      <c r="F734" s="15"/>
      <c r="G734" s="15"/>
      <c r="H734" s="17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 x14ac:dyDescent="0.2">
      <c r="A735" s="15"/>
      <c r="B735" s="15"/>
      <c r="C735" s="15"/>
      <c r="D735" s="15"/>
      <c r="E735" s="15"/>
      <c r="F735" s="15"/>
      <c r="G735" s="15"/>
      <c r="H735" s="17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 x14ac:dyDescent="0.2">
      <c r="A736" s="15"/>
      <c r="B736" s="15"/>
      <c r="C736" s="15"/>
      <c r="D736" s="15"/>
      <c r="E736" s="15"/>
      <c r="F736" s="15"/>
      <c r="G736" s="15"/>
      <c r="H736" s="17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 x14ac:dyDescent="0.2">
      <c r="A737" s="15"/>
      <c r="B737" s="15"/>
      <c r="C737" s="15"/>
      <c r="D737" s="15"/>
      <c r="E737" s="15"/>
      <c r="F737" s="15"/>
      <c r="G737" s="15"/>
      <c r="H737" s="17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 x14ac:dyDescent="0.2">
      <c r="A738" s="15"/>
      <c r="B738" s="15"/>
      <c r="C738" s="15"/>
      <c r="D738" s="15"/>
      <c r="E738" s="15"/>
      <c r="F738" s="15"/>
      <c r="G738" s="15"/>
      <c r="H738" s="17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 x14ac:dyDescent="0.2">
      <c r="A739" s="15"/>
      <c r="B739" s="15"/>
      <c r="C739" s="15"/>
      <c r="D739" s="15"/>
      <c r="E739" s="15"/>
      <c r="F739" s="15"/>
      <c r="G739" s="15"/>
      <c r="H739" s="17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 x14ac:dyDescent="0.2">
      <c r="A740" s="15"/>
      <c r="B740" s="15"/>
      <c r="C740" s="15"/>
      <c r="D740" s="15"/>
      <c r="E740" s="15"/>
      <c r="F740" s="15"/>
      <c r="G740" s="15"/>
      <c r="H740" s="17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 x14ac:dyDescent="0.2">
      <c r="A741" s="15"/>
      <c r="B741" s="15"/>
      <c r="C741" s="15"/>
      <c r="D741" s="15"/>
      <c r="E741" s="15"/>
      <c r="F741" s="15"/>
      <c r="G741" s="15"/>
      <c r="H741" s="17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 x14ac:dyDescent="0.2">
      <c r="A742" s="15"/>
      <c r="B742" s="15"/>
      <c r="C742" s="15"/>
      <c r="D742" s="15"/>
      <c r="E742" s="15"/>
      <c r="F742" s="15"/>
      <c r="G742" s="15"/>
      <c r="H742" s="17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 x14ac:dyDescent="0.2">
      <c r="A743" s="15"/>
      <c r="B743" s="15"/>
      <c r="C743" s="15"/>
      <c r="D743" s="15"/>
      <c r="E743" s="15"/>
      <c r="F743" s="15"/>
      <c r="G743" s="15"/>
      <c r="H743" s="17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 x14ac:dyDescent="0.2">
      <c r="A744" s="15"/>
      <c r="B744" s="15"/>
      <c r="C744" s="15"/>
      <c r="D744" s="15"/>
      <c r="E744" s="15"/>
      <c r="F744" s="15"/>
      <c r="G744" s="15"/>
      <c r="H744" s="17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 x14ac:dyDescent="0.2">
      <c r="A745" s="15"/>
      <c r="B745" s="15"/>
      <c r="C745" s="15"/>
      <c r="D745" s="15"/>
      <c r="E745" s="15"/>
      <c r="F745" s="15"/>
      <c r="G745" s="15"/>
      <c r="H745" s="17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 x14ac:dyDescent="0.2">
      <c r="A746" s="15"/>
      <c r="B746" s="15"/>
      <c r="C746" s="15"/>
      <c r="D746" s="15"/>
      <c r="E746" s="15"/>
      <c r="F746" s="15"/>
      <c r="G746" s="15"/>
      <c r="H746" s="17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 x14ac:dyDescent="0.2">
      <c r="A747" s="15"/>
      <c r="B747" s="15"/>
      <c r="C747" s="15"/>
      <c r="D747" s="15"/>
      <c r="E747" s="15"/>
      <c r="F747" s="15"/>
      <c r="G747" s="15"/>
      <c r="H747" s="17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 x14ac:dyDescent="0.2">
      <c r="A748" s="15"/>
      <c r="B748" s="15"/>
      <c r="C748" s="15"/>
      <c r="D748" s="15"/>
      <c r="E748" s="15"/>
      <c r="F748" s="15"/>
      <c r="G748" s="15"/>
      <c r="H748" s="17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 x14ac:dyDescent="0.2">
      <c r="A749" s="15"/>
      <c r="B749" s="15"/>
      <c r="C749" s="15"/>
      <c r="D749" s="15"/>
      <c r="E749" s="15"/>
      <c r="F749" s="15"/>
      <c r="G749" s="15"/>
      <c r="H749" s="17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 x14ac:dyDescent="0.2">
      <c r="A750" s="15"/>
      <c r="B750" s="15"/>
      <c r="C750" s="15"/>
      <c r="D750" s="15"/>
      <c r="E750" s="15"/>
      <c r="F750" s="15"/>
      <c r="G750" s="15"/>
      <c r="H750" s="17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 x14ac:dyDescent="0.2">
      <c r="A751" s="15"/>
      <c r="B751" s="15"/>
      <c r="C751" s="15"/>
      <c r="D751" s="15"/>
      <c r="E751" s="15"/>
      <c r="F751" s="15"/>
      <c r="G751" s="15"/>
      <c r="H751" s="17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 x14ac:dyDescent="0.2">
      <c r="A752" s="15"/>
      <c r="B752" s="15"/>
      <c r="C752" s="15"/>
      <c r="D752" s="15"/>
      <c r="E752" s="15"/>
      <c r="F752" s="15"/>
      <c r="G752" s="15"/>
      <c r="H752" s="17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 x14ac:dyDescent="0.2">
      <c r="A753" s="15"/>
      <c r="B753" s="15"/>
      <c r="C753" s="15"/>
      <c r="D753" s="15"/>
      <c r="E753" s="15"/>
      <c r="F753" s="15"/>
      <c r="G753" s="15"/>
      <c r="H753" s="17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 x14ac:dyDescent="0.2">
      <c r="A754" s="15"/>
      <c r="B754" s="15"/>
      <c r="C754" s="15"/>
      <c r="D754" s="15"/>
      <c r="E754" s="15"/>
      <c r="F754" s="15"/>
      <c r="G754" s="15"/>
      <c r="H754" s="17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 x14ac:dyDescent="0.2">
      <c r="A755" s="15"/>
      <c r="B755" s="15"/>
      <c r="C755" s="15"/>
      <c r="D755" s="15"/>
      <c r="E755" s="15"/>
      <c r="F755" s="15"/>
      <c r="G755" s="15"/>
      <c r="H755" s="17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 x14ac:dyDescent="0.2">
      <c r="A756" s="15"/>
      <c r="B756" s="15"/>
      <c r="C756" s="15"/>
      <c r="D756" s="15"/>
      <c r="E756" s="15"/>
      <c r="F756" s="15"/>
      <c r="G756" s="15"/>
      <c r="H756" s="17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 x14ac:dyDescent="0.2">
      <c r="A757" s="15"/>
      <c r="B757" s="15"/>
      <c r="C757" s="15"/>
      <c r="D757" s="15"/>
      <c r="E757" s="15"/>
      <c r="F757" s="15"/>
      <c r="G757" s="15"/>
      <c r="H757" s="17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 x14ac:dyDescent="0.2">
      <c r="A758" s="15"/>
      <c r="B758" s="15"/>
      <c r="C758" s="15"/>
      <c r="D758" s="15"/>
      <c r="E758" s="15"/>
      <c r="F758" s="15"/>
      <c r="G758" s="15"/>
      <c r="H758" s="17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 x14ac:dyDescent="0.2">
      <c r="A759" s="15"/>
      <c r="B759" s="15"/>
      <c r="C759" s="15"/>
      <c r="D759" s="15"/>
      <c r="E759" s="15"/>
      <c r="F759" s="15"/>
      <c r="G759" s="15"/>
      <c r="H759" s="17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 x14ac:dyDescent="0.2">
      <c r="A760" s="15"/>
      <c r="B760" s="15"/>
      <c r="C760" s="15"/>
      <c r="D760" s="15"/>
      <c r="E760" s="15"/>
      <c r="F760" s="15"/>
      <c r="G760" s="15"/>
      <c r="H760" s="17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 x14ac:dyDescent="0.2">
      <c r="A761" s="15"/>
      <c r="B761" s="15"/>
      <c r="C761" s="15"/>
      <c r="D761" s="15"/>
      <c r="E761" s="15"/>
      <c r="F761" s="15"/>
      <c r="G761" s="15"/>
      <c r="H761" s="17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 x14ac:dyDescent="0.2">
      <c r="A762" s="15"/>
      <c r="B762" s="15"/>
      <c r="C762" s="15"/>
      <c r="D762" s="15"/>
      <c r="E762" s="15"/>
      <c r="F762" s="15"/>
      <c r="G762" s="15"/>
      <c r="H762" s="17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 x14ac:dyDescent="0.2">
      <c r="A763" s="15"/>
      <c r="B763" s="15"/>
      <c r="C763" s="15"/>
      <c r="D763" s="15"/>
      <c r="E763" s="15"/>
      <c r="F763" s="15"/>
      <c r="G763" s="15"/>
      <c r="H763" s="17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 x14ac:dyDescent="0.2">
      <c r="A764" s="15"/>
      <c r="B764" s="15"/>
      <c r="C764" s="15"/>
      <c r="D764" s="15"/>
      <c r="E764" s="15"/>
      <c r="F764" s="15"/>
      <c r="G764" s="15"/>
      <c r="H764" s="17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 x14ac:dyDescent="0.2">
      <c r="A765" s="15"/>
      <c r="B765" s="15"/>
      <c r="C765" s="15"/>
      <c r="D765" s="15"/>
      <c r="E765" s="15"/>
      <c r="F765" s="15"/>
      <c r="G765" s="15"/>
      <c r="H765" s="17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 x14ac:dyDescent="0.2">
      <c r="A766" s="15"/>
      <c r="B766" s="15"/>
      <c r="C766" s="15"/>
      <c r="D766" s="15"/>
      <c r="E766" s="15"/>
      <c r="F766" s="15"/>
      <c r="G766" s="15"/>
      <c r="H766" s="17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 x14ac:dyDescent="0.2">
      <c r="A767" s="15"/>
      <c r="B767" s="15"/>
      <c r="C767" s="15"/>
      <c r="D767" s="15"/>
      <c r="E767" s="15"/>
      <c r="F767" s="15"/>
      <c r="G767" s="15"/>
      <c r="H767" s="17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 x14ac:dyDescent="0.2">
      <c r="A768" s="15"/>
      <c r="B768" s="15"/>
      <c r="C768" s="15"/>
      <c r="D768" s="15"/>
      <c r="E768" s="15"/>
      <c r="F768" s="15"/>
      <c r="G768" s="15"/>
      <c r="H768" s="17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 x14ac:dyDescent="0.2">
      <c r="A769" s="15"/>
      <c r="B769" s="15"/>
      <c r="C769" s="15"/>
      <c r="D769" s="15"/>
      <c r="E769" s="15"/>
      <c r="F769" s="15"/>
      <c r="G769" s="15"/>
      <c r="H769" s="17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 x14ac:dyDescent="0.2">
      <c r="A770" s="15"/>
      <c r="B770" s="15"/>
      <c r="C770" s="15"/>
      <c r="D770" s="15"/>
      <c r="E770" s="15"/>
      <c r="F770" s="15"/>
      <c r="G770" s="15"/>
      <c r="H770" s="17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 x14ac:dyDescent="0.2">
      <c r="A771" s="15"/>
      <c r="B771" s="15"/>
      <c r="C771" s="15"/>
      <c r="D771" s="15"/>
      <c r="E771" s="15"/>
      <c r="F771" s="15"/>
      <c r="G771" s="15"/>
      <c r="H771" s="17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 x14ac:dyDescent="0.2">
      <c r="A772" s="15"/>
      <c r="B772" s="15"/>
      <c r="C772" s="15"/>
      <c r="D772" s="15"/>
      <c r="E772" s="15"/>
      <c r="F772" s="15"/>
      <c r="G772" s="15"/>
      <c r="H772" s="17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 x14ac:dyDescent="0.2">
      <c r="A773" s="15"/>
      <c r="B773" s="15"/>
      <c r="C773" s="15"/>
      <c r="D773" s="15"/>
      <c r="E773" s="15"/>
      <c r="F773" s="15"/>
      <c r="G773" s="15"/>
      <c r="H773" s="17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 x14ac:dyDescent="0.2">
      <c r="A774" s="15"/>
      <c r="B774" s="15"/>
      <c r="C774" s="15"/>
      <c r="D774" s="15"/>
      <c r="E774" s="15"/>
      <c r="F774" s="15"/>
      <c r="G774" s="15"/>
      <c r="H774" s="17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 x14ac:dyDescent="0.2">
      <c r="A775" s="15"/>
      <c r="B775" s="15"/>
      <c r="C775" s="15"/>
      <c r="D775" s="15"/>
      <c r="E775" s="15"/>
      <c r="F775" s="15"/>
      <c r="G775" s="15"/>
      <c r="H775" s="17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 x14ac:dyDescent="0.2">
      <c r="A776" s="15"/>
      <c r="B776" s="15"/>
      <c r="C776" s="15"/>
      <c r="D776" s="15"/>
      <c r="E776" s="15"/>
      <c r="F776" s="15"/>
      <c r="G776" s="15"/>
      <c r="H776" s="17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 x14ac:dyDescent="0.2">
      <c r="A777" s="15"/>
      <c r="B777" s="15"/>
      <c r="C777" s="15"/>
      <c r="D777" s="15"/>
      <c r="E777" s="15"/>
      <c r="F777" s="15"/>
      <c r="G777" s="15"/>
      <c r="H777" s="17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 x14ac:dyDescent="0.2">
      <c r="A778" s="15"/>
      <c r="B778" s="15"/>
      <c r="C778" s="15"/>
      <c r="D778" s="15"/>
      <c r="E778" s="15"/>
      <c r="F778" s="15"/>
      <c r="G778" s="15"/>
      <c r="H778" s="17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 x14ac:dyDescent="0.2">
      <c r="A779" s="15"/>
      <c r="B779" s="15"/>
      <c r="C779" s="15"/>
      <c r="D779" s="15"/>
      <c r="E779" s="15"/>
      <c r="F779" s="15"/>
      <c r="G779" s="15"/>
      <c r="H779" s="17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 x14ac:dyDescent="0.2">
      <c r="A780" s="15"/>
      <c r="B780" s="15"/>
      <c r="C780" s="15"/>
      <c r="D780" s="15"/>
      <c r="E780" s="15"/>
      <c r="F780" s="15"/>
      <c r="G780" s="15"/>
      <c r="H780" s="17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 x14ac:dyDescent="0.2">
      <c r="A781" s="15"/>
      <c r="B781" s="15"/>
      <c r="C781" s="15"/>
      <c r="D781" s="15"/>
      <c r="E781" s="15"/>
      <c r="F781" s="15"/>
      <c r="G781" s="15"/>
      <c r="H781" s="17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 x14ac:dyDescent="0.2">
      <c r="A782" s="15"/>
      <c r="B782" s="15"/>
      <c r="C782" s="15"/>
      <c r="D782" s="15"/>
      <c r="E782" s="15"/>
      <c r="F782" s="15"/>
      <c r="G782" s="15"/>
      <c r="H782" s="17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 x14ac:dyDescent="0.2">
      <c r="A783" s="15"/>
      <c r="B783" s="15"/>
      <c r="C783" s="15"/>
      <c r="D783" s="15"/>
      <c r="E783" s="15"/>
      <c r="F783" s="15"/>
      <c r="G783" s="15"/>
      <c r="H783" s="17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 x14ac:dyDescent="0.2">
      <c r="A784" s="15"/>
      <c r="B784" s="15"/>
      <c r="C784" s="15"/>
      <c r="D784" s="15"/>
      <c r="E784" s="15"/>
      <c r="F784" s="15"/>
      <c r="G784" s="15"/>
      <c r="H784" s="17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 x14ac:dyDescent="0.2">
      <c r="A785" s="15"/>
      <c r="B785" s="15"/>
      <c r="C785" s="15"/>
      <c r="D785" s="15"/>
      <c r="E785" s="15"/>
      <c r="F785" s="15"/>
      <c r="G785" s="15"/>
      <c r="H785" s="17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 x14ac:dyDescent="0.2">
      <c r="A786" s="15"/>
      <c r="B786" s="15"/>
      <c r="C786" s="15"/>
      <c r="D786" s="15"/>
      <c r="E786" s="15"/>
      <c r="F786" s="15"/>
      <c r="G786" s="15"/>
      <c r="H786" s="17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 x14ac:dyDescent="0.2">
      <c r="A787" s="15"/>
      <c r="B787" s="15"/>
      <c r="C787" s="15"/>
      <c r="D787" s="15"/>
      <c r="E787" s="15"/>
      <c r="F787" s="15"/>
      <c r="G787" s="15"/>
      <c r="H787" s="17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 x14ac:dyDescent="0.2">
      <c r="A788" s="15"/>
      <c r="B788" s="15"/>
      <c r="C788" s="15"/>
      <c r="D788" s="15"/>
      <c r="E788" s="15"/>
      <c r="F788" s="15"/>
      <c r="G788" s="15"/>
      <c r="H788" s="17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 x14ac:dyDescent="0.2">
      <c r="A789" s="15"/>
      <c r="B789" s="15"/>
      <c r="C789" s="15"/>
      <c r="D789" s="15"/>
      <c r="E789" s="15"/>
      <c r="F789" s="15"/>
      <c r="G789" s="15"/>
      <c r="H789" s="17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 x14ac:dyDescent="0.2">
      <c r="A790" s="15"/>
      <c r="B790" s="15"/>
      <c r="C790" s="15"/>
      <c r="D790" s="15"/>
      <c r="E790" s="15"/>
      <c r="F790" s="15"/>
      <c r="G790" s="15"/>
      <c r="H790" s="17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 x14ac:dyDescent="0.2">
      <c r="A791" s="15"/>
      <c r="B791" s="15"/>
      <c r="C791" s="15"/>
      <c r="D791" s="15"/>
      <c r="E791" s="15"/>
      <c r="F791" s="15"/>
      <c r="G791" s="15"/>
      <c r="H791" s="17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 x14ac:dyDescent="0.2">
      <c r="A792" s="15"/>
      <c r="B792" s="15"/>
      <c r="C792" s="15"/>
      <c r="D792" s="15"/>
      <c r="E792" s="15"/>
      <c r="F792" s="15"/>
      <c r="G792" s="15"/>
      <c r="H792" s="17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 x14ac:dyDescent="0.2">
      <c r="A793" s="15"/>
      <c r="B793" s="15"/>
      <c r="C793" s="15"/>
      <c r="D793" s="15"/>
      <c r="E793" s="15"/>
      <c r="F793" s="15"/>
      <c r="G793" s="15"/>
      <c r="H793" s="17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 x14ac:dyDescent="0.2">
      <c r="A794" s="15"/>
      <c r="B794" s="15"/>
      <c r="C794" s="15"/>
      <c r="D794" s="15"/>
      <c r="E794" s="15"/>
      <c r="F794" s="15"/>
      <c r="G794" s="15"/>
      <c r="H794" s="17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 x14ac:dyDescent="0.2">
      <c r="A795" s="15"/>
      <c r="B795" s="15"/>
      <c r="C795" s="15"/>
      <c r="D795" s="15"/>
      <c r="E795" s="15"/>
      <c r="F795" s="15"/>
      <c r="G795" s="15"/>
      <c r="H795" s="17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 x14ac:dyDescent="0.2">
      <c r="A796" s="15"/>
      <c r="B796" s="15"/>
      <c r="C796" s="15"/>
      <c r="D796" s="15"/>
      <c r="E796" s="15"/>
      <c r="F796" s="15"/>
      <c r="G796" s="15"/>
      <c r="H796" s="17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 x14ac:dyDescent="0.2">
      <c r="A797" s="15"/>
      <c r="B797" s="15"/>
      <c r="C797" s="15"/>
      <c r="D797" s="15"/>
      <c r="E797" s="15"/>
      <c r="F797" s="15"/>
      <c r="G797" s="15"/>
      <c r="H797" s="17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 x14ac:dyDescent="0.2">
      <c r="A798" s="15"/>
      <c r="B798" s="15"/>
      <c r="C798" s="15"/>
      <c r="D798" s="15"/>
      <c r="E798" s="15"/>
      <c r="F798" s="15"/>
      <c r="G798" s="15"/>
      <c r="H798" s="17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 x14ac:dyDescent="0.2">
      <c r="A799" s="15"/>
      <c r="B799" s="15"/>
      <c r="C799" s="15"/>
      <c r="D799" s="15"/>
      <c r="E799" s="15"/>
      <c r="F799" s="15"/>
      <c r="G799" s="15"/>
      <c r="H799" s="17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 x14ac:dyDescent="0.2">
      <c r="A800" s="15"/>
      <c r="B800" s="15"/>
      <c r="C800" s="15"/>
      <c r="D800" s="15"/>
      <c r="E800" s="15"/>
      <c r="F800" s="15"/>
      <c r="G800" s="15"/>
      <c r="H800" s="17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 x14ac:dyDescent="0.2">
      <c r="A801" s="15"/>
      <c r="B801" s="15"/>
      <c r="C801" s="15"/>
      <c r="D801" s="15"/>
      <c r="E801" s="15"/>
      <c r="F801" s="15"/>
      <c r="G801" s="15"/>
      <c r="H801" s="17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 x14ac:dyDescent="0.2">
      <c r="A802" s="15"/>
      <c r="B802" s="15"/>
      <c r="C802" s="15"/>
      <c r="D802" s="15"/>
      <c r="E802" s="15"/>
      <c r="F802" s="15"/>
      <c r="G802" s="15"/>
      <c r="H802" s="17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 x14ac:dyDescent="0.2">
      <c r="A803" s="15"/>
      <c r="B803" s="15"/>
      <c r="C803" s="15"/>
      <c r="D803" s="15"/>
      <c r="E803" s="15"/>
      <c r="F803" s="15"/>
      <c r="G803" s="15"/>
      <c r="H803" s="17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 x14ac:dyDescent="0.2">
      <c r="A804" s="15"/>
      <c r="B804" s="15"/>
      <c r="C804" s="15"/>
      <c r="D804" s="15"/>
      <c r="E804" s="15"/>
      <c r="F804" s="15"/>
      <c r="G804" s="15"/>
      <c r="H804" s="17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 x14ac:dyDescent="0.2">
      <c r="A805" s="15"/>
      <c r="B805" s="15"/>
      <c r="C805" s="15"/>
      <c r="D805" s="15"/>
      <c r="E805" s="15"/>
      <c r="F805" s="15"/>
      <c r="G805" s="15"/>
      <c r="H805" s="17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 x14ac:dyDescent="0.2">
      <c r="A806" s="15"/>
      <c r="B806" s="15"/>
      <c r="C806" s="15"/>
      <c r="D806" s="15"/>
      <c r="E806" s="15"/>
      <c r="F806" s="15"/>
      <c r="G806" s="15"/>
      <c r="H806" s="17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 x14ac:dyDescent="0.2">
      <c r="A807" s="15"/>
      <c r="B807" s="15"/>
      <c r="C807" s="15"/>
      <c r="D807" s="15"/>
      <c r="E807" s="15"/>
      <c r="F807" s="15"/>
      <c r="G807" s="15"/>
      <c r="H807" s="17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 x14ac:dyDescent="0.2">
      <c r="A808" s="15"/>
      <c r="B808" s="15"/>
      <c r="C808" s="15"/>
      <c r="D808" s="15"/>
      <c r="E808" s="15"/>
      <c r="F808" s="15"/>
      <c r="G808" s="15"/>
      <c r="H808" s="17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 x14ac:dyDescent="0.2">
      <c r="A809" s="15"/>
      <c r="B809" s="15"/>
      <c r="C809" s="15"/>
      <c r="D809" s="15"/>
      <c r="E809" s="15"/>
      <c r="F809" s="15"/>
      <c r="G809" s="15"/>
      <c r="H809" s="17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 x14ac:dyDescent="0.2">
      <c r="A810" s="15"/>
      <c r="B810" s="15"/>
      <c r="C810" s="15"/>
      <c r="D810" s="15"/>
      <c r="E810" s="15"/>
      <c r="F810" s="15"/>
      <c r="G810" s="15"/>
      <c r="H810" s="17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 x14ac:dyDescent="0.2">
      <c r="A811" s="15"/>
      <c r="B811" s="15"/>
      <c r="C811" s="15"/>
      <c r="D811" s="15"/>
      <c r="E811" s="15"/>
      <c r="F811" s="15"/>
      <c r="G811" s="15"/>
      <c r="H811" s="17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 x14ac:dyDescent="0.2">
      <c r="A812" s="15"/>
      <c r="B812" s="15"/>
      <c r="C812" s="15"/>
      <c r="D812" s="15"/>
      <c r="E812" s="15"/>
      <c r="F812" s="15"/>
      <c r="G812" s="15"/>
      <c r="H812" s="17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 x14ac:dyDescent="0.2">
      <c r="A813" s="15"/>
      <c r="B813" s="15"/>
      <c r="C813" s="15"/>
      <c r="D813" s="15"/>
      <c r="E813" s="15"/>
      <c r="F813" s="15"/>
      <c r="G813" s="15"/>
      <c r="H813" s="17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 x14ac:dyDescent="0.2">
      <c r="A814" s="15"/>
      <c r="B814" s="15"/>
      <c r="C814" s="15"/>
      <c r="D814" s="15"/>
      <c r="E814" s="15"/>
      <c r="F814" s="15"/>
      <c r="G814" s="15"/>
      <c r="H814" s="17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 x14ac:dyDescent="0.2">
      <c r="A815" s="15"/>
      <c r="B815" s="15"/>
      <c r="C815" s="15"/>
      <c r="D815" s="15"/>
      <c r="E815" s="15"/>
      <c r="F815" s="15"/>
      <c r="G815" s="15"/>
      <c r="H815" s="17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 x14ac:dyDescent="0.2">
      <c r="A816" s="15"/>
      <c r="B816" s="15"/>
      <c r="C816" s="15"/>
      <c r="D816" s="15"/>
      <c r="E816" s="15"/>
      <c r="F816" s="15"/>
      <c r="G816" s="15"/>
      <c r="H816" s="17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 x14ac:dyDescent="0.2">
      <c r="A817" s="15"/>
      <c r="B817" s="15"/>
      <c r="C817" s="15"/>
      <c r="D817" s="15"/>
      <c r="E817" s="15"/>
      <c r="F817" s="15"/>
      <c r="G817" s="15"/>
      <c r="H817" s="17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 x14ac:dyDescent="0.2">
      <c r="A818" s="15"/>
      <c r="B818" s="15"/>
      <c r="C818" s="15"/>
      <c r="D818" s="15"/>
      <c r="E818" s="15"/>
      <c r="F818" s="15"/>
      <c r="G818" s="15"/>
      <c r="H818" s="17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 x14ac:dyDescent="0.2">
      <c r="A819" s="15"/>
      <c r="B819" s="15"/>
      <c r="C819" s="15"/>
      <c r="D819" s="15"/>
      <c r="E819" s="15"/>
      <c r="F819" s="15"/>
      <c r="G819" s="15"/>
      <c r="H819" s="17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 x14ac:dyDescent="0.2">
      <c r="A820" s="15"/>
      <c r="B820" s="15"/>
      <c r="C820" s="15"/>
      <c r="D820" s="15"/>
      <c r="E820" s="15"/>
      <c r="F820" s="15"/>
      <c r="G820" s="15"/>
      <c r="H820" s="17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 x14ac:dyDescent="0.2">
      <c r="A821" s="15"/>
      <c r="B821" s="15"/>
      <c r="C821" s="15"/>
      <c r="D821" s="15"/>
      <c r="E821" s="15"/>
      <c r="F821" s="15"/>
      <c r="G821" s="15"/>
      <c r="H821" s="17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 x14ac:dyDescent="0.2">
      <c r="A822" s="15"/>
      <c r="B822" s="15"/>
      <c r="C822" s="15"/>
      <c r="D822" s="15"/>
      <c r="E822" s="15"/>
      <c r="F822" s="15"/>
      <c r="G822" s="15"/>
      <c r="H822" s="17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 x14ac:dyDescent="0.2">
      <c r="A823" s="15"/>
      <c r="B823" s="15"/>
      <c r="C823" s="15"/>
      <c r="D823" s="15"/>
      <c r="E823" s="15"/>
      <c r="F823" s="15"/>
      <c r="G823" s="15"/>
      <c r="H823" s="17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 x14ac:dyDescent="0.2">
      <c r="A824" s="15"/>
      <c r="B824" s="15"/>
      <c r="C824" s="15"/>
      <c r="D824" s="15"/>
      <c r="E824" s="15"/>
      <c r="F824" s="15"/>
      <c r="G824" s="15"/>
      <c r="H824" s="17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 x14ac:dyDescent="0.2">
      <c r="A825" s="15"/>
      <c r="B825" s="15"/>
      <c r="C825" s="15"/>
      <c r="D825" s="15"/>
      <c r="E825" s="15"/>
      <c r="F825" s="15"/>
      <c r="G825" s="15"/>
      <c r="H825" s="17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 x14ac:dyDescent="0.2">
      <c r="A826" s="15"/>
      <c r="B826" s="15"/>
      <c r="C826" s="15"/>
      <c r="D826" s="15"/>
      <c r="E826" s="15"/>
      <c r="F826" s="15"/>
      <c r="G826" s="15"/>
      <c r="H826" s="17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 x14ac:dyDescent="0.2">
      <c r="A827" s="15"/>
      <c r="B827" s="15"/>
      <c r="C827" s="15"/>
      <c r="D827" s="15"/>
      <c r="E827" s="15"/>
      <c r="F827" s="15"/>
      <c r="G827" s="15"/>
      <c r="H827" s="17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 x14ac:dyDescent="0.2">
      <c r="A828" s="15"/>
      <c r="B828" s="15"/>
      <c r="C828" s="15"/>
      <c r="D828" s="15"/>
      <c r="E828" s="15"/>
      <c r="F828" s="15"/>
      <c r="G828" s="15"/>
      <c r="H828" s="17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 x14ac:dyDescent="0.2">
      <c r="A829" s="15"/>
      <c r="B829" s="15"/>
      <c r="C829" s="15"/>
      <c r="D829" s="15"/>
      <c r="E829" s="15"/>
      <c r="F829" s="15"/>
      <c r="G829" s="15"/>
      <c r="H829" s="17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 x14ac:dyDescent="0.2">
      <c r="A830" s="15"/>
      <c r="B830" s="15"/>
      <c r="C830" s="15"/>
      <c r="D830" s="15"/>
      <c r="E830" s="15"/>
      <c r="F830" s="15"/>
      <c r="G830" s="15"/>
      <c r="H830" s="17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 x14ac:dyDescent="0.2">
      <c r="A831" s="15"/>
      <c r="B831" s="15"/>
      <c r="C831" s="15"/>
      <c r="D831" s="15"/>
      <c r="E831" s="15"/>
      <c r="F831" s="15"/>
      <c r="G831" s="15"/>
      <c r="H831" s="17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 x14ac:dyDescent="0.2">
      <c r="A832" s="15"/>
      <c r="B832" s="15"/>
      <c r="C832" s="15"/>
      <c r="D832" s="15"/>
      <c r="E832" s="15"/>
      <c r="F832" s="15"/>
      <c r="G832" s="15"/>
      <c r="H832" s="17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 x14ac:dyDescent="0.2">
      <c r="A833" s="15"/>
      <c r="B833" s="15"/>
      <c r="C833" s="15"/>
      <c r="D833" s="15"/>
      <c r="E833" s="15"/>
      <c r="F833" s="15"/>
      <c r="G833" s="15"/>
      <c r="H833" s="17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 x14ac:dyDescent="0.2">
      <c r="A834" s="15"/>
      <c r="B834" s="15"/>
      <c r="C834" s="15"/>
      <c r="D834" s="15"/>
      <c r="E834" s="15"/>
      <c r="F834" s="15"/>
      <c r="G834" s="15"/>
      <c r="H834" s="17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 x14ac:dyDescent="0.2">
      <c r="A835" s="15"/>
      <c r="B835" s="15"/>
      <c r="C835" s="15"/>
      <c r="D835" s="15"/>
      <c r="E835" s="15"/>
      <c r="F835" s="15"/>
      <c r="G835" s="15"/>
      <c r="H835" s="17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 x14ac:dyDescent="0.2">
      <c r="A836" s="15"/>
      <c r="B836" s="15"/>
      <c r="C836" s="15"/>
      <c r="D836" s="15"/>
      <c r="E836" s="15"/>
      <c r="F836" s="15"/>
      <c r="G836" s="15"/>
      <c r="H836" s="17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 x14ac:dyDescent="0.2">
      <c r="A837" s="15"/>
      <c r="B837" s="15"/>
      <c r="C837" s="15"/>
      <c r="D837" s="15"/>
      <c r="E837" s="15"/>
      <c r="F837" s="15"/>
      <c r="G837" s="15"/>
      <c r="H837" s="17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 x14ac:dyDescent="0.2">
      <c r="A838" s="15"/>
      <c r="B838" s="15"/>
      <c r="C838" s="15"/>
      <c r="D838" s="15"/>
      <c r="E838" s="15"/>
      <c r="F838" s="15"/>
      <c r="G838" s="15"/>
      <c r="H838" s="17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 x14ac:dyDescent="0.2">
      <c r="A839" s="15"/>
      <c r="B839" s="15"/>
      <c r="C839" s="15"/>
      <c r="D839" s="15"/>
      <c r="E839" s="15"/>
      <c r="F839" s="15"/>
      <c r="G839" s="15"/>
      <c r="H839" s="17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 x14ac:dyDescent="0.2">
      <c r="A840" s="15"/>
      <c r="B840" s="15"/>
      <c r="C840" s="15"/>
      <c r="D840" s="15"/>
      <c r="E840" s="15"/>
      <c r="F840" s="15"/>
      <c r="G840" s="15"/>
      <c r="H840" s="17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 x14ac:dyDescent="0.2">
      <c r="A841" s="15"/>
      <c r="B841" s="15"/>
      <c r="C841" s="15"/>
      <c r="D841" s="15"/>
      <c r="E841" s="15"/>
      <c r="F841" s="15"/>
      <c r="G841" s="15"/>
      <c r="H841" s="17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 x14ac:dyDescent="0.2">
      <c r="A842" s="15"/>
      <c r="B842" s="15"/>
      <c r="C842" s="15"/>
      <c r="D842" s="15"/>
      <c r="E842" s="15"/>
      <c r="F842" s="15"/>
      <c r="G842" s="15"/>
      <c r="H842" s="17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 x14ac:dyDescent="0.2">
      <c r="A843" s="15"/>
      <c r="B843" s="15"/>
      <c r="C843" s="15"/>
      <c r="D843" s="15"/>
      <c r="E843" s="15"/>
      <c r="F843" s="15"/>
      <c r="G843" s="15"/>
      <c r="H843" s="17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 x14ac:dyDescent="0.2">
      <c r="A844" s="15"/>
      <c r="B844" s="15"/>
      <c r="C844" s="15"/>
      <c r="D844" s="15"/>
      <c r="E844" s="15"/>
      <c r="F844" s="15"/>
      <c r="G844" s="15"/>
      <c r="H844" s="17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 x14ac:dyDescent="0.2">
      <c r="A845" s="15"/>
      <c r="B845" s="15"/>
      <c r="C845" s="15"/>
      <c r="D845" s="15"/>
      <c r="E845" s="15"/>
      <c r="F845" s="15"/>
      <c r="G845" s="15"/>
      <c r="H845" s="17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 x14ac:dyDescent="0.2">
      <c r="A846" s="15"/>
      <c r="B846" s="15"/>
      <c r="C846" s="15"/>
      <c r="D846" s="15"/>
      <c r="E846" s="15"/>
      <c r="F846" s="15"/>
      <c r="G846" s="15"/>
      <c r="H846" s="17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 x14ac:dyDescent="0.2">
      <c r="A847" s="15"/>
      <c r="B847" s="15"/>
      <c r="C847" s="15"/>
      <c r="D847" s="15"/>
      <c r="E847" s="15"/>
      <c r="F847" s="15"/>
      <c r="G847" s="15"/>
      <c r="H847" s="17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 x14ac:dyDescent="0.2">
      <c r="A848" s="15"/>
      <c r="B848" s="15"/>
      <c r="C848" s="15"/>
      <c r="D848" s="15"/>
      <c r="E848" s="15"/>
      <c r="F848" s="15"/>
      <c r="G848" s="15"/>
      <c r="H848" s="17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 x14ac:dyDescent="0.2">
      <c r="A849" s="15"/>
      <c r="B849" s="15"/>
      <c r="C849" s="15"/>
      <c r="D849" s="15"/>
      <c r="E849" s="15"/>
      <c r="F849" s="15"/>
      <c r="G849" s="15"/>
      <c r="H849" s="17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 x14ac:dyDescent="0.2">
      <c r="A850" s="15"/>
      <c r="B850" s="15"/>
      <c r="C850" s="15"/>
      <c r="D850" s="15"/>
      <c r="E850" s="15"/>
      <c r="F850" s="15"/>
      <c r="G850" s="15"/>
      <c r="H850" s="17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 x14ac:dyDescent="0.2">
      <c r="A851" s="15"/>
      <c r="B851" s="15"/>
      <c r="C851" s="15"/>
      <c r="D851" s="15"/>
      <c r="E851" s="15"/>
      <c r="F851" s="15"/>
      <c r="G851" s="15"/>
      <c r="H851" s="17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 x14ac:dyDescent="0.2">
      <c r="A852" s="15"/>
      <c r="B852" s="15"/>
      <c r="C852" s="15"/>
      <c r="D852" s="15"/>
      <c r="E852" s="15"/>
      <c r="F852" s="15"/>
      <c r="G852" s="15"/>
      <c r="H852" s="17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 x14ac:dyDescent="0.2">
      <c r="A853" s="15"/>
      <c r="B853" s="15"/>
      <c r="C853" s="15"/>
      <c r="D853" s="15"/>
      <c r="E853" s="15"/>
      <c r="F853" s="15"/>
      <c r="G853" s="15"/>
      <c r="H853" s="17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 x14ac:dyDescent="0.2">
      <c r="A854" s="15"/>
      <c r="B854" s="15"/>
      <c r="C854" s="15"/>
      <c r="D854" s="15"/>
      <c r="E854" s="15"/>
      <c r="F854" s="15"/>
      <c r="G854" s="15"/>
      <c r="H854" s="17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 x14ac:dyDescent="0.2">
      <c r="A855" s="15"/>
      <c r="B855" s="15"/>
      <c r="C855" s="15"/>
      <c r="D855" s="15"/>
      <c r="E855" s="15"/>
      <c r="F855" s="15"/>
      <c r="G855" s="15"/>
      <c r="H855" s="17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 x14ac:dyDescent="0.2">
      <c r="A856" s="15"/>
      <c r="B856" s="15"/>
      <c r="C856" s="15"/>
      <c r="D856" s="15"/>
      <c r="E856" s="15"/>
      <c r="F856" s="15"/>
      <c r="G856" s="15"/>
      <c r="H856" s="17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 x14ac:dyDescent="0.2">
      <c r="A857" s="15"/>
      <c r="B857" s="15"/>
      <c r="C857" s="15"/>
      <c r="D857" s="15"/>
      <c r="E857" s="15"/>
      <c r="F857" s="15"/>
      <c r="G857" s="15"/>
      <c r="H857" s="17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 x14ac:dyDescent="0.2">
      <c r="A858" s="15"/>
      <c r="B858" s="15"/>
      <c r="C858" s="15"/>
      <c r="D858" s="15"/>
      <c r="E858" s="15"/>
      <c r="F858" s="15"/>
      <c r="G858" s="15"/>
      <c r="H858" s="17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 x14ac:dyDescent="0.2">
      <c r="A859" s="15"/>
      <c r="B859" s="15"/>
      <c r="C859" s="15"/>
      <c r="D859" s="15"/>
      <c r="E859" s="15"/>
      <c r="F859" s="15"/>
      <c r="G859" s="15"/>
      <c r="H859" s="17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 x14ac:dyDescent="0.2">
      <c r="A860" s="15"/>
      <c r="B860" s="15"/>
      <c r="C860" s="15"/>
      <c r="D860" s="15"/>
      <c r="E860" s="15"/>
      <c r="F860" s="15"/>
      <c r="G860" s="15"/>
      <c r="H860" s="17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 x14ac:dyDescent="0.2">
      <c r="A861" s="15"/>
      <c r="B861" s="15"/>
      <c r="C861" s="15"/>
      <c r="D861" s="15"/>
      <c r="E861" s="15"/>
      <c r="F861" s="15"/>
      <c r="G861" s="15"/>
      <c r="H861" s="17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 x14ac:dyDescent="0.2">
      <c r="A862" s="15"/>
      <c r="B862" s="15"/>
      <c r="C862" s="15"/>
      <c r="D862" s="15"/>
      <c r="E862" s="15"/>
      <c r="F862" s="15"/>
      <c r="G862" s="15"/>
      <c r="H862" s="17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 x14ac:dyDescent="0.2">
      <c r="A863" s="15"/>
      <c r="B863" s="15"/>
      <c r="C863" s="15"/>
      <c r="D863" s="15"/>
      <c r="E863" s="15"/>
      <c r="F863" s="15"/>
      <c r="G863" s="15"/>
      <c r="H863" s="17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 x14ac:dyDescent="0.2">
      <c r="A864" s="15"/>
      <c r="B864" s="15"/>
      <c r="C864" s="15"/>
      <c r="D864" s="15"/>
      <c r="E864" s="15"/>
      <c r="F864" s="15"/>
      <c r="G864" s="15"/>
      <c r="H864" s="17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 x14ac:dyDescent="0.2">
      <c r="A865" s="15"/>
      <c r="B865" s="15"/>
      <c r="C865" s="15"/>
      <c r="D865" s="15"/>
      <c r="E865" s="15"/>
      <c r="F865" s="15"/>
      <c r="G865" s="15"/>
      <c r="H865" s="17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 x14ac:dyDescent="0.2">
      <c r="A866" s="15"/>
      <c r="B866" s="15"/>
      <c r="C866" s="15"/>
      <c r="D866" s="15"/>
      <c r="E866" s="15"/>
      <c r="F866" s="15"/>
      <c r="G866" s="15"/>
      <c r="H866" s="17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 x14ac:dyDescent="0.2">
      <c r="A867" s="15"/>
      <c r="B867" s="15"/>
      <c r="C867" s="15"/>
      <c r="D867" s="15"/>
      <c r="E867" s="15"/>
      <c r="F867" s="15"/>
      <c r="G867" s="15"/>
      <c r="H867" s="17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 x14ac:dyDescent="0.2">
      <c r="A868" s="15"/>
      <c r="B868" s="15"/>
      <c r="C868" s="15"/>
      <c r="D868" s="15"/>
      <c r="E868" s="15"/>
      <c r="F868" s="15"/>
      <c r="G868" s="15"/>
      <c r="H868" s="17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 x14ac:dyDescent="0.2">
      <c r="A869" s="15"/>
      <c r="B869" s="15"/>
      <c r="C869" s="15"/>
      <c r="D869" s="15"/>
      <c r="E869" s="15"/>
      <c r="F869" s="15"/>
      <c r="G869" s="15"/>
      <c r="H869" s="17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 x14ac:dyDescent="0.2">
      <c r="A870" s="15"/>
      <c r="B870" s="15"/>
      <c r="C870" s="15"/>
      <c r="D870" s="15"/>
      <c r="E870" s="15"/>
      <c r="F870" s="15"/>
      <c r="G870" s="15"/>
      <c r="H870" s="17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 x14ac:dyDescent="0.2">
      <c r="A871" s="15"/>
      <c r="B871" s="15"/>
      <c r="C871" s="15"/>
      <c r="D871" s="15"/>
      <c r="E871" s="15"/>
      <c r="F871" s="15"/>
      <c r="G871" s="15"/>
      <c r="H871" s="17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 x14ac:dyDescent="0.2">
      <c r="A872" s="15"/>
      <c r="B872" s="15"/>
      <c r="C872" s="15"/>
      <c r="D872" s="15"/>
      <c r="E872" s="15"/>
      <c r="F872" s="15"/>
      <c r="G872" s="15"/>
      <c r="H872" s="17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 x14ac:dyDescent="0.2">
      <c r="A873" s="15"/>
      <c r="B873" s="15"/>
      <c r="C873" s="15"/>
      <c r="D873" s="15"/>
      <c r="E873" s="15"/>
      <c r="F873" s="15"/>
      <c r="G873" s="15"/>
      <c r="H873" s="17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 x14ac:dyDescent="0.2">
      <c r="A874" s="15"/>
      <c r="B874" s="15"/>
      <c r="C874" s="15"/>
      <c r="D874" s="15"/>
      <c r="E874" s="15"/>
      <c r="F874" s="15"/>
      <c r="G874" s="15"/>
      <c r="H874" s="17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 x14ac:dyDescent="0.2">
      <c r="A875" s="15"/>
      <c r="B875" s="15"/>
      <c r="C875" s="15"/>
      <c r="D875" s="15"/>
      <c r="E875" s="15"/>
      <c r="F875" s="15"/>
      <c r="G875" s="15"/>
      <c r="H875" s="17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 x14ac:dyDescent="0.2">
      <c r="A876" s="15"/>
      <c r="B876" s="15"/>
      <c r="C876" s="15"/>
      <c r="D876" s="15"/>
      <c r="E876" s="15"/>
      <c r="F876" s="15"/>
      <c r="G876" s="15"/>
      <c r="H876" s="17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 x14ac:dyDescent="0.2">
      <c r="A877" s="15"/>
      <c r="B877" s="15"/>
      <c r="C877" s="15"/>
      <c r="D877" s="15"/>
      <c r="E877" s="15"/>
      <c r="F877" s="15"/>
      <c r="G877" s="15"/>
      <c r="H877" s="17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 x14ac:dyDescent="0.2">
      <c r="A878" s="15"/>
      <c r="B878" s="15"/>
      <c r="C878" s="15"/>
      <c r="D878" s="15"/>
      <c r="E878" s="15"/>
      <c r="F878" s="15"/>
      <c r="G878" s="15"/>
      <c r="H878" s="17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 x14ac:dyDescent="0.2">
      <c r="A879" s="15"/>
      <c r="B879" s="15"/>
      <c r="C879" s="15"/>
      <c r="D879" s="15"/>
      <c r="E879" s="15"/>
      <c r="F879" s="15"/>
      <c r="G879" s="15"/>
      <c r="H879" s="17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 x14ac:dyDescent="0.2">
      <c r="A880" s="15"/>
      <c r="B880" s="15"/>
      <c r="C880" s="15"/>
      <c r="D880" s="15"/>
      <c r="E880" s="15"/>
      <c r="F880" s="15"/>
      <c r="G880" s="15"/>
      <c r="H880" s="17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 x14ac:dyDescent="0.2">
      <c r="A881" s="15"/>
      <c r="B881" s="15"/>
      <c r="C881" s="15"/>
      <c r="D881" s="15"/>
      <c r="E881" s="15"/>
      <c r="F881" s="15"/>
      <c r="G881" s="15"/>
      <c r="H881" s="17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 x14ac:dyDescent="0.2">
      <c r="A882" s="15"/>
      <c r="B882" s="15"/>
      <c r="C882" s="15"/>
      <c r="D882" s="15"/>
      <c r="E882" s="15"/>
      <c r="F882" s="15"/>
      <c r="G882" s="15"/>
      <c r="H882" s="17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 x14ac:dyDescent="0.2">
      <c r="A883" s="15"/>
      <c r="B883" s="15"/>
      <c r="C883" s="15"/>
      <c r="D883" s="15"/>
      <c r="E883" s="15"/>
      <c r="F883" s="15"/>
      <c r="G883" s="15"/>
      <c r="H883" s="17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 x14ac:dyDescent="0.2">
      <c r="A884" s="15"/>
      <c r="B884" s="15"/>
      <c r="C884" s="15"/>
      <c r="D884" s="15"/>
      <c r="E884" s="15"/>
      <c r="F884" s="15"/>
      <c r="G884" s="15"/>
      <c r="H884" s="17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 x14ac:dyDescent="0.2">
      <c r="A885" s="15"/>
      <c r="B885" s="15"/>
      <c r="C885" s="15"/>
      <c r="D885" s="15"/>
      <c r="E885" s="15"/>
      <c r="F885" s="15"/>
      <c r="G885" s="15"/>
      <c r="H885" s="17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 x14ac:dyDescent="0.2">
      <c r="A886" s="15"/>
      <c r="B886" s="15"/>
      <c r="C886" s="15"/>
      <c r="D886" s="15"/>
      <c r="E886" s="15"/>
      <c r="F886" s="15"/>
      <c r="G886" s="15"/>
      <c r="H886" s="17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 x14ac:dyDescent="0.2">
      <c r="A887" s="15"/>
      <c r="B887" s="15"/>
      <c r="C887" s="15"/>
      <c r="D887" s="15"/>
      <c r="E887" s="15"/>
      <c r="F887" s="15"/>
      <c r="G887" s="15"/>
      <c r="H887" s="17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 x14ac:dyDescent="0.2">
      <c r="A888" s="15"/>
      <c r="B888" s="15"/>
      <c r="C888" s="15"/>
      <c r="D888" s="15"/>
      <c r="E888" s="15"/>
      <c r="F888" s="15"/>
      <c r="G888" s="15"/>
      <c r="H888" s="17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 x14ac:dyDescent="0.2">
      <c r="A889" s="15"/>
      <c r="B889" s="15"/>
      <c r="C889" s="15"/>
      <c r="D889" s="15"/>
      <c r="E889" s="15"/>
      <c r="F889" s="15"/>
      <c r="G889" s="15"/>
      <c r="H889" s="17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 x14ac:dyDescent="0.2">
      <c r="A890" s="15"/>
      <c r="B890" s="15"/>
      <c r="C890" s="15"/>
      <c r="D890" s="15"/>
      <c r="E890" s="15"/>
      <c r="F890" s="15"/>
      <c r="G890" s="15"/>
      <c r="H890" s="17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 x14ac:dyDescent="0.2">
      <c r="A891" s="15"/>
      <c r="B891" s="15"/>
      <c r="C891" s="15"/>
      <c r="D891" s="15"/>
      <c r="E891" s="15"/>
      <c r="F891" s="15"/>
      <c r="G891" s="15"/>
      <c r="H891" s="17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 x14ac:dyDescent="0.2">
      <c r="A892" s="15"/>
      <c r="B892" s="15"/>
      <c r="C892" s="15"/>
      <c r="D892" s="15"/>
      <c r="E892" s="15"/>
      <c r="F892" s="15"/>
      <c r="G892" s="15"/>
      <c r="H892" s="17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 x14ac:dyDescent="0.2">
      <c r="A893" s="15"/>
      <c r="B893" s="15"/>
      <c r="C893" s="15"/>
      <c r="D893" s="15"/>
      <c r="E893" s="15"/>
      <c r="F893" s="15"/>
      <c r="G893" s="15"/>
      <c r="H893" s="17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 x14ac:dyDescent="0.2">
      <c r="A894" s="15"/>
      <c r="B894" s="15"/>
      <c r="C894" s="15"/>
      <c r="D894" s="15"/>
      <c r="E894" s="15"/>
      <c r="F894" s="15"/>
      <c r="G894" s="15"/>
      <c r="H894" s="17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 x14ac:dyDescent="0.2">
      <c r="A895" s="15"/>
      <c r="B895" s="15"/>
      <c r="C895" s="15"/>
      <c r="D895" s="15"/>
      <c r="E895" s="15"/>
      <c r="F895" s="15"/>
      <c r="G895" s="15"/>
      <c r="H895" s="17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 x14ac:dyDescent="0.2">
      <c r="A896" s="15"/>
      <c r="B896" s="15"/>
      <c r="C896" s="15"/>
      <c r="D896" s="15"/>
      <c r="E896" s="15"/>
      <c r="F896" s="15"/>
      <c r="G896" s="15"/>
      <c r="H896" s="17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 x14ac:dyDescent="0.2">
      <c r="A897" s="15"/>
      <c r="B897" s="15"/>
      <c r="C897" s="15"/>
      <c r="D897" s="15"/>
      <c r="E897" s="15"/>
      <c r="F897" s="15"/>
      <c r="G897" s="15"/>
      <c r="H897" s="17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 x14ac:dyDescent="0.2">
      <c r="A898" s="15"/>
      <c r="B898" s="15"/>
      <c r="C898" s="15"/>
      <c r="D898" s="15"/>
      <c r="E898" s="15"/>
      <c r="F898" s="15"/>
      <c r="G898" s="15"/>
      <c r="H898" s="17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 x14ac:dyDescent="0.2">
      <c r="A899" s="15"/>
      <c r="B899" s="15"/>
      <c r="C899" s="15"/>
      <c r="D899" s="15"/>
      <c r="E899" s="15"/>
      <c r="F899" s="15"/>
      <c r="G899" s="15"/>
      <c r="H899" s="17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 x14ac:dyDescent="0.2">
      <c r="A900" s="15"/>
      <c r="B900" s="15"/>
      <c r="C900" s="15"/>
      <c r="D900" s="15"/>
      <c r="E900" s="15"/>
      <c r="F900" s="15"/>
      <c r="G900" s="15"/>
      <c r="H900" s="17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 x14ac:dyDescent="0.2">
      <c r="A901" s="15"/>
      <c r="B901" s="15"/>
      <c r="C901" s="15"/>
      <c r="D901" s="15"/>
      <c r="E901" s="15"/>
      <c r="F901" s="15"/>
      <c r="G901" s="15"/>
      <c r="H901" s="17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 x14ac:dyDescent="0.2">
      <c r="A902" s="15"/>
      <c r="B902" s="15"/>
      <c r="C902" s="15"/>
      <c r="D902" s="15"/>
      <c r="E902" s="15"/>
      <c r="F902" s="15"/>
      <c r="G902" s="15"/>
      <c r="H902" s="17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 x14ac:dyDescent="0.2">
      <c r="A903" s="15"/>
      <c r="B903" s="15"/>
      <c r="C903" s="15"/>
      <c r="D903" s="15"/>
      <c r="E903" s="15"/>
      <c r="F903" s="15"/>
      <c r="G903" s="15"/>
      <c r="H903" s="17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 x14ac:dyDescent="0.2">
      <c r="A904" s="15"/>
      <c r="B904" s="15"/>
      <c r="C904" s="15"/>
      <c r="D904" s="15"/>
      <c r="E904" s="15"/>
      <c r="F904" s="15"/>
      <c r="G904" s="15"/>
      <c r="H904" s="17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 x14ac:dyDescent="0.2">
      <c r="A905" s="15"/>
      <c r="B905" s="15"/>
      <c r="C905" s="15"/>
      <c r="D905" s="15"/>
      <c r="E905" s="15"/>
      <c r="F905" s="15"/>
      <c r="G905" s="15"/>
      <c r="H905" s="17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 x14ac:dyDescent="0.2">
      <c r="A906" s="15"/>
      <c r="B906" s="15"/>
      <c r="C906" s="15"/>
      <c r="D906" s="15"/>
      <c r="E906" s="15"/>
      <c r="F906" s="15"/>
      <c r="G906" s="15"/>
      <c r="H906" s="17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 x14ac:dyDescent="0.2">
      <c r="A907" s="15"/>
      <c r="B907" s="15"/>
      <c r="C907" s="15"/>
      <c r="D907" s="15"/>
      <c r="E907" s="15"/>
      <c r="F907" s="15"/>
      <c r="G907" s="15"/>
      <c r="H907" s="17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 x14ac:dyDescent="0.2">
      <c r="A908" s="15"/>
      <c r="B908" s="15"/>
      <c r="C908" s="15"/>
      <c r="D908" s="15"/>
      <c r="E908" s="15"/>
      <c r="F908" s="15"/>
      <c r="G908" s="15"/>
      <c r="H908" s="17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 x14ac:dyDescent="0.2">
      <c r="A909" s="15"/>
      <c r="B909" s="15"/>
      <c r="C909" s="15"/>
      <c r="D909" s="15"/>
      <c r="E909" s="15"/>
      <c r="F909" s="15"/>
      <c r="G909" s="15"/>
      <c r="H909" s="17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 x14ac:dyDescent="0.2">
      <c r="A910" s="15"/>
      <c r="B910" s="15"/>
      <c r="C910" s="15"/>
      <c r="D910" s="15"/>
      <c r="E910" s="15"/>
      <c r="F910" s="15"/>
      <c r="G910" s="15"/>
      <c r="H910" s="17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 x14ac:dyDescent="0.2">
      <c r="A911" s="15"/>
      <c r="B911" s="15"/>
      <c r="C911" s="15"/>
      <c r="D911" s="15"/>
      <c r="E911" s="15"/>
      <c r="F911" s="15"/>
      <c r="G911" s="15"/>
      <c r="H911" s="17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 x14ac:dyDescent="0.2">
      <c r="A912" s="15"/>
      <c r="B912" s="15"/>
      <c r="C912" s="15"/>
      <c r="D912" s="15"/>
      <c r="E912" s="15"/>
      <c r="F912" s="15"/>
      <c r="G912" s="15"/>
      <c r="H912" s="17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 x14ac:dyDescent="0.2">
      <c r="A913" s="15"/>
      <c r="B913" s="15"/>
      <c r="C913" s="15"/>
      <c r="D913" s="15"/>
      <c r="E913" s="15"/>
      <c r="F913" s="15"/>
      <c r="G913" s="15"/>
      <c r="H913" s="17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 x14ac:dyDescent="0.2">
      <c r="A914" s="15"/>
      <c r="B914" s="15"/>
      <c r="C914" s="15"/>
      <c r="D914" s="15"/>
      <c r="E914" s="15"/>
      <c r="F914" s="15"/>
      <c r="G914" s="15"/>
      <c r="H914" s="17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 x14ac:dyDescent="0.2">
      <c r="A915" s="15"/>
      <c r="B915" s="15"/>
      <c r="C915" s="15"/>
      <c r="D915" s="15"/>
      <c r="E915" s="15"/>
      <c r="F915" s="15"/>
      <c r="G915" s="15"/>
      <c r="H915" s="17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 x14ac:dyDescent="0.2">
      <c r="A916" s="15"/>
      <c r="B916" s="15"/>
      <c r="C916" s="15"/>
      <c r="D916" s="15"/>
      <c r="E916" s="15"/>
      <c r="F916" s="15"/>
      <c r="G916" s="15"/>
      <c r="H916" s="17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 x14ac:dyDescent="0.2">
      <c r="A917" s="15"/>
      <c r="B917" s="15"/>
      <c r="C917" s="15"/>
      <c r="D917" s="15"/>
      <c r="E917" s="15"/>
      <c r="F917" s="15"/>
      <c r="G917" s="15"/>
      <c r="H917" s="17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 x14ac:dyDescent="0.2">
      <c r="A918" s="15"/>
      <c r="B918" s="15"/>
      <c r="C918" s="15"/>
      <c r="D918" s="15"/>
      <c r="E918" s="15"/>
      <c r="F918" s="15"/>
      <c r="G918" s="15"/>
      <c r="H918" s="17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 x14ac:dyDescent="0.2">
      <c r="A919" s="15"/>
      <c r="B919" s="15"/>
      <c r="C919" s="15"/>
      <c r="D919" s="15"/>
      <c r="E919" s="15"/>
      <c r="F919" s="15"/>
      <c r="G919" s="15"/>
      <c r="H919" s="17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 x14ac:dyDescent="0.2">
      <c r="A920" s="15"/>
      <c r="B920" s="15"/>
      <c r="C920" s="15"/>
      <c r="D920" s="15"/>
      <c r="E920" s="15"/>
      <c r="F920" s="15"/>
      <c r="G920" s="15"/>
      <c r="H920" s="17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 x14ac:dyDescent="0.2">
      <c r="A921" s="15"/>
      <c r="B921" s="15"/>
      <c r="C921" s="15"/>
      <c r="D921" s="15"/>
      <c r="E921" s="15"/>
      <c r="F921" s="15"/>
      <c r="G921" s="15"/>
      <c r="H921" s="17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 x14ac:dyDescent="0.2">
      <c r="A922" s="15"/>
      <c r="B922" s="15"/>
      <c r="C922" s="15"/>
      <c r="D922" s="15"/>
      <c r="E922" s="15"/>
      <c r="F922" s="15"/>
      <c r="G922" s="15"/>
      <c r="H922" s="17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 x14ac:dyDescent="0.2">
      <c r="A923" s="15"/>
      <c r="B923" s="15"/>
      <c r="C923" s="15"/>
      <c r="D923" s="15"/>
      <c r="E923" s="15"/>
      <c r="F923" s="15"/>
      <c r="G923" s="15"/>
      <c r="H923" s="17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 x14ac:dyDescent="0.2">
      <c r="A924" s="15"/>
      <c r="B924" s="15"/>
      <c r="C924" s="15"/>
      <c r="D924" s="15"/>
      <c r="E924" s="15"/>
      <c r="F924" s="15"/>
      <c r="G924" s="15"/>
      <c r="H924" s="17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 x14ac:dyDescent="0.2">
      <c r="A925" s="15"/>
      <c r="B925" s="15"/>
      <c r="C925" s="15"/>
      <c r="D925" s="15"/>
      <c r="E925" s="15"/>
      <c r="F925" s="15"/>
      <c r="G925" s="15"/>
      <c r="H925" s="17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 x14ac:dyDescent="0.2">
      <c r="A926" s="15"/>
      <c r="B926" s="15"/>
      <c r="C926" s="15"/>
      <c r="D926" s="15"/>
      <c r="E926" s="15"/>
      <c r="F926" s="15"/>
      <c r="G926" s="15"/>
      <c r="H926" s="17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 x14ac:dyDescent="0.2">
      <c r="A927" s="15"/>
      <c r="B927" s="15"/>
      <c r="C927" s="15"/>
      <c r="D927" s="15"/>
      <c r="E927" s="15"/>
      <c r="F927" s="15"/>
      <c r="G927" s="15"/>
      <c r="H927" s="17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 x14ac:dyDescent="0.2">
      <c r="A928" s="15"/>
      <c r="B928" s="15"/>
      <c r="C928" s="15"/>
      <c r="D928" s="15"/>
      <c r="E928" s="15"/>
      <c r="F928" s="15"/>
      <c r="G928" s="15"/>
      <c r="H928" s="17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 x14ac:dyDescent="0.2">
      <c r="A929" s="15"/>
      <c r="B929" s="15"/>
      <c r="C929" s="15"/>
      <c r="D929" s="15"/>
      <c r="E929" s="15"/>
      <c r="F929" s="15"/>
      <c r="G929" s="15"/>
      <c r="H929" s="17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 x14ac:dyDescent="0.2">
      <c r="A930" s="15"/>
      <c r="B930" s="15"/>
      <c r="C930" s="15"/>
      <c r="D930" s="15"/>
      <c r="E930" s="15"/>
      <c r="F930" s="15"/>
      <c r="G930" s="15"/>
      <c r="H930" s="17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 x14ac:dyDescent="0.2">
      <c r="A931" s="15"/>
      <c r="B931" s="15"/>
      <c r="C931" s="15"/>
      <c r="D931" s="15"/>
      <c r="E931" s="15"/>
      <c r="F931" s="15"/>
      <c r="G931" s="15"/>
      <c r="H931" s="17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 x14ac:dyDescent="0.2">
      <c r="A932" s="15"/>
      <c r="B932" s="15"/>
      <c r="C932" s="15"/>
      <c r="D932" s="15"/>
      <c r="E932" s="15"/>
      <c r="F932" s="15"/>
      <c r="G932" s="15"/>
      <c r="H932" s="17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 x14ac:dyDescent="0.2">
      <c r="A933" s="15"/>
      <c r="B933" s="15"/>
      <c r="C933" s="15"/>
      <c r="D933" s="15"/>
      <c r="E933" s="15"/>
      <c r="F933" s="15"/>
      <c r="G933" s="15"/>
      <c r="H933" s="17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 x14ac:dyDescent="0.2">
      <c r="A934" s="15"/>
      <c r="B934" s="15"/>
      <c r="C934" s="15"/>
      <c r="D934" s="15"/>
      <c r="E934" s="15"/>
      <c r="F934" s="15"/>
      <c r="G934" s="15"/>
      <c r="H934" s="17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 x14ac:dyDescent="0.2">
      <c r="A935" s="15"/>
      <c r="B935" s="15"/>
      <c r="C935" s="15"/>
      <c r="D935" s="15"/>
      <c r="E935" s="15"/>
      <c r="F935" s="15"/>
      <c r="G935" s="15"/>
      <c r="H935" s="17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 x14ac:dyDescent="0.2">
      <c r="A936" s="15"/>
      <c r="B936" s="15"/>
      <c r="C936" s="15"/>
      <c r="D936" s="15"/>
      <c r="E936" s="15"/>
      <c r="F936" s="15"/>
      <c r="G936" s="15"/>
      <c r="H936" s="17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 x14ac:dyDescent="0.2">
      <c r="A937" s="15"/>
      <c r="B937" s="15"/>
      <c r="C937" s="15"/>
      <c r="D937" s="15"/>
      <c r="E937" s="15"/>
      <c r="F937" s="15"/>
      <c r="G937" s="15"/>
      <c r="H937" s="17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 x14ac:dyDescent="0.2">
      <c r="A938" s="15"/>
      <c r="B938" s="15"/>
      <c r="C938" s="15"/>
      <c r="D938" s="15"/>
      <c r="E938" s="15"/>
      <c r="F938" s="15"/>
      <c r="G938" s="15"/>
      <c r="H938" s="17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 x14ac:dyDescent="0.2">
      <c r="A939" s="15"/>
      <c r="B939" s="15"/>
      <c r="C939" s="15"/>
      <c r="D939" s="15"/>
      <c r="E939" s="15"/>
      <c r="F939" s="15"/>
      <c r="G939" s="15"/>
      <c r="H939" s="17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 x14ac:dyDescent="0.2">
      <c r="A940" s="15"/>
      <c r="B940" s="15"/>
      <c r="C940" s="15"/>
      <c r="D940" s="15"/>
      <c r="E940" s="15"/>
      <c r="F940" s="15"/>
      <c r="G940" s="15"/>
      <c r="H940" s="17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 x14ac:dyDescent="0.2">
      <c r="A941" s="15"/>
      <c r="B941" s="15"/>
      <c r="C941" s="15"/>
      <c r="D941" s="15"/>
      <c r="E941" s="15"/>
      <c r="F941" s="15"/>
      <c r="G941" s="15"/>
      <c r="H941" s="17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 x14ac:dyDescent="0.2">
      <c r="A942" s="15"/>
      <c r="B942" s="15"/>
      <c r="C942" s="15"/>
      <c r="D942" s="15"/>
      <c r="E942" s="15"/>
      <c r="F942" s="15"/>
      <c r="G942" s="15"/>
      <c r="H942" s="17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 x14ac:dyDescent="0.2">
      <c r="A943" s="15"/>
      <c r="B943" s="15"/>
      <c r="C943" s="15"/>
      <c r="D943" s="15"/>
      <c r="E943" s="15"/>
      <c r="F943" s="15"/>
      <c r="G943" s="15"/>
      <c r="H943" s="17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 x14ac:dyDescent="0.2">
      <c r="A944" s="15"/>
      <c r="B944" s="15"/>
      <c r="C944" s="15"/>
      <c r="D944" s="15"/>
      <c r="E944" s="15"/>
      <c r="F944" s="15"/>
      <c r="G944" s="15"/>
      <c r="H944" s="17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 x14ac:dyDescent="0.2">
      <c r="A945" s="15"/>
      <c r="B945" s="15"/>
      <c r="C945" s="15"/>
      <c r="D945" s="15"/>
      <c r="E945" s="15"/>
      <c r="F945" s="15"/>
      <c r="G945" s="15"/>
      <c r="H945" s="17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 x14ac:dyDescent="0.2">
      <c r="A946" s="15"/>
      <c r="B946" s="15"/>
      <c r="C946" s="15"/>
      <c r="D946" s="15"/>
      <c r="E946" s="15"/>
      <c r="F946" s="15"/>
      <c r="G946" s="15"/>
      <c r="H946" s="17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 x14ac:dyDescent="0.2">
      <c r="A947" s="15"/>
      <c r="B947" s="15"/>
      <c r="C947" s="15"/>
      <c r="D947" s="15"/>
      <c r="E947" s="15"/>
      <c r="F947" s="15"/>
      <c r="G947" s="15"/>
      <c r="H947" s="17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 x14ac:dyDescent="0.2">
      <c r="A948" s="15"/>
      <c r="B948" s="15"/>
      <c r="C948" s="15"/>
      <c r="D948" s="15"/>
      <c r="E948" s="15"/>
      <c r="F948" s="15"/>
      <c r="G948" s="15"/>
      <c r="H948" s="17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 x14ac:dyDescent="0.2">
      <c r="A949" s="15"/>
      <c r="B949" s="15"/>
      <c r="C949" s="15"/>
      <c r="D949" s="15"/>
      <c r="E949" s="15"/>
      <c r="F949" s="15"/>
      <c r="G949" s="15"/>
      <c r="H949" s="17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 x14ac:dyDescent="0.2">
      <c r="A950" s="15"/>
      <c r="B950" s="15"/>
      <c r="C950" s="15"/>
      <c r="D950" s="15"/>
      <c r="E950" s="15"/>
      <c r="F950" s="15"/>
      <c r="G950" s="15"/>
      <c r="H950" s="17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 x14ac:dyDescent="0.2">
      <c r="A951" s="15"/>
      <c r="B951" s="15"/>
      <c r="C951" s="15"/>
      <c r="D951" s="15"/>
      <c r="E951" s="15"/>
      <c r="F951" s="15"/>
      <c r="G951" s="15"/>
      <c r="H951" s="17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 x14ac:dyDescent="0.2">
      <c r="A952" s="15"/>
      <c r="B952" s="15"/>
      <c r="C952" s="15"/>
      <c r="D952" s="15"/>
      <c r="E952" s="15"/>
      <c r="F952" s="15"/>
      <c r="G952" s="15"/>
      <c r="H952" s="17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 x14ac:dyDescent="0.2">
      <c r="A953" s="15"/>
      <c r="B953" s="15"/>
      <c r="C953" s="15"/>
      <c r="D953" s="15"/>
      <c r="E953" s="15"/>
      <c r="F953" s="15"/>
      <c r="G953" s="15"/>
      <c r="H953" s="17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 x14ac:dyDescent="0.2">
      <c r="A954" s="15"/>
      <c r="B954" s="15"/>
      <c r="C954" s="15"/>
      <c r="D954" s="15"/>
      <c r="E954" s="15"/>
      <c r="F954" s="15"/>
      <c r="G954" s="15"/>
      <c r="H954" s="17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 x14ac:dyDescent="0.2">
      <c r="A955" s="15"/>
      <c r="B955" s="15"/>
      <c r="C955" s="15"/>
      <c r="D955" s="15"/>
      <c r="E955" s="15"/>
      <c r="F955" s="15"/>
      <c r="G955" s="15"/>
      <c r="H955" s="17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 x14ac:dyDescent="0.2">
      <c r="A956" s="15"/>
      <c r="B956" s="15"/>
      <c r="C956" s="15"/>
      <c r="D956" s="15"/>
      <c r="E956" s="15"/>
      <c r="F956" s="15"/>
      <c r="G956" s="15"/>
      <c r="H956" s="17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 x14ac:dyDescent="0.2">
      <c r="A957" s="15"/>
      <c r="B957" s="15"/>
      <c r="C957" s="15"/>
      <c r="D957" s="15"/>
      <c r="E957" s="15"/>
      <c r="F957" s="15"/>
      <c r="G957" s="15"/>
      <c r="H957" s="17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 x14ac:dyDescent="0.2">
      <c r="A958" s="15"/>
      <c r="B958" s="15"/>
      <c r="C958" s="15"/>
      <c r="D958" s="15"/>
      <c r="E958" s="15"/>
      <c r="F958" s="15"/>
      <c r="G958" s="15"/>
      <c r="H958" s="17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 x14ac:dyDescent="0.2">
      <c r="A959" s="15"/>
      <c r="B959" s="15"/>
      <c r="C959" s="15"/>
      <c r="D959" s="15"/>
      <c r="E959" s="15"/>
      <c r="F959" s="15"/>
      <c r="G959" s="15"/>
      <c r="H959" s="17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 x14ac:dyDescent="0.2">
      <c r="A960" s="15"/>
      <c r="B960" s="15"/>
      <c r="C960" s="15"/>
      <c r="D960" s="15"/>
      <c r="E960" s="15"/>
      <c r="F960" s="15"/>
      <c r="G960" s="15"/>
      <c r="H960" s="17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 x14ac:dyDescent="0.2">
      <c r="A961" s="15"/>
      <c r="B961" s="15"/>
      <c r="C961" s="15"/>
      <c r="D961" s="15"/>
      <c r="E961" s="15"/>
      <c r="F961" s="15"/>
      <c r="G961" s="15"/>
      <c r="H961" s="17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 x14ac:dyDescent="0.2">
      <c r="A962" s="15"/>
      <c r="B962" s="15"/>
      <c r="C962" s="15"/>
      <c r="D962" s="15"/>
      <c r="E962" s="15"/>
      <c r="F962" s="15"/>
      <c r="G962" s="15"/>
      <c r="H962" s="17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 x14ac:dyDescent="0.2">
      <c r="A963" s="15"/>
      <c r="B963" s="15"/>
      <c r="C963" s="15"/>
      <c r="D963" s="15"/>
      <c r="E963" s="15"/>
      <c r="F963" s="15"/>
      <c r="G963" s="15"/>
      <c r="H963" s="17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 x14ac:dyDescent="0.2">
      <c r="A964" s="15"/>
      <c r="B964" s="15"/>
      <c r="C964" s="15"/>
      <c r="D964" s="15"/>
      <c r="E964" s="15"/>
      <c r="F964" s="15"/>
      <c r="G964" s="15"/>
      <c r="H964" s="17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 x14ac:dyDescent="0.2">
      <c r="A965" s="15"/>
      <c r="B965" s="15"/>
      <c r="C965" s="15"/>
      <c r="D965" s="15"/>
      <c r="E965" s="15"/>
      <c r="F965" s="15"/>
      <c r="G965" s="15"/>
      <c r="H965" s="17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 x14ac:dyDescent="0.2">
      <c r="A966" s="15"/>
      <c r="B966" s="15"/>
      <c r="C966" s="15"/>
      <c r="D966" s="15"/>
      <c r="E966" s="15"/>
      <c r="F966" s="15"/>
      <c r="G966" s="15"/>
      <c r="H966" s="17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 x14ac:dyDescent="0.2">
      <c r="A967" s="15"/>
      <c r="B967" s="15"/>
      <c r="C967" s="15"/>
      <c r="D967" s="15"/>
      <c r="E967" s="15"/>
      <c r="F967" s="15"/>
      <c r="G967" s="15"/>
      <c r="H967" s="17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 x14ac:dyDescent="0.2">
      <c r="A968" s="15"/>
      <c r="B968" s="15"/>
      <c r="C968" s="15"/>
      <c r="D968" s="15"/>
      <c r="E968" s="15"/>
      <c r="F968" s="15"/>
      <c r="G968" s="15"/>
      <c r="H968" s="17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 x14ac:dyDescent="0.2">
      <c r="A969" s="15"/>
      <c r="B969" s="15"/>
      <c r="C969" s="15"/>
      <c r="D969" s="15"/>
      <c r="E969" s="15"/>
      <c r="F969" s="15"/>
      <c r="G969" s="15"/>
      <c r="H969" s="17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 x14ac:dyDescent="0.2">
      <c r="A970" s="15"/>
      <c r="B970" s="15"/>
      <c r="C970" s="15"/>
      <c r="D970" s="15"/>
      <c r="E970" s="15"/>
      <c r="F970" s="15"/>
      <c r="G970" s="15"/>
      <c r="H970" s="17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 x14ac:dyDescent="0.2">
      <c r="A971" s="15"/>
      <c r="B971" s="15"/>
      <c r="C971" s="15"/>
      <c r="D971" s="15"/>
      <c r="E971" s="15"/>
      <c r="F971" s="15"/>
      <c r="G971" s="15"/>
      <c r="H971" s="17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 x14ac:dyDescent="0.2">
      <c r="A972" s="15"/>
      <c r="B972" s="15"/>
      <c r="C972" s="15"/>
      <c r="D972" s="15"/>
      <c r="E972" s="15"/>
      <c r="F972" s="15"/>
      <c r="G972" s="15"/>
      <c r="H972" s="17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 x14ac:dyDescent="0.2">
      <c r="A973" s="15"/>
      <c r="B973" s="15"/>
      <c r="C973" s="15"/>
      <c r="D973" s="15"/>
      <c r="E973" s="15"/>
      <c r="F973" s="15"/>
      <c r="G973" s="15"/>
      <c r="H973" s="17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 x14ac:dyDescent="0.2">
      <c r="A974" s="15"/>
      <c r="B974" s="15"/>
      <c r="C974" s="15"/>
      <c r="D974" s="15"/>
      <c r="E974" s="15"/>
      <c r="F974" s="15"/>
      <c r="G974" s="15"/>
      <c r="H974" s="17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 x14ac:dyDescent="0.2">
      <c r="A975" s="15"/>
      <c r="B975" s="15"/>
      <c r="C975" s="15"/>
      <c r="D975" s="15"/>
      <c r="E975" s="15"/>
      <c r="F975" s="15"/>
      <c r="G975" s="15"/>
      <c r="H975" s="17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 x14ac:dyDescent="0.2">
      <c r="A976" s="15"/>
      <c r="B976" s="15"/>
      <c r="C976" s="15"/>
      <c r="D976" s="15"/>
      <c r="E976" s="15"/>
      <c r="F976" s="15"/>
      <c r="G976" s="15"/>
      <c r="H976" s="17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 x14ac:dyDescent="0.2">
      <c r="A977" s="15"/>
      <c r="B977" s="15"/>
      <c r="C977" s="15"/>
      <c r="D977" s="15"/>
      <c r="E977" s="15"/>
      <c r="F977" s="15"/>
      <c r="G977" s="15"/>
      <c r="H977" s="17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 x14ac:dyDescent="0.2">
      <c r="A978" s="15"/>
      <c r="B978" s="15"/>
      <c r="C978" s="15"/>
      <c r="D978" s="15"/>
      <c r="E978" s="15"/>
      <c r="F978" s="15"/>
      <c r="G978" s="15"/>
      <c r="H978" s="17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 x14ac:dyDescent="0.2">
      <c r="A979" s="15"/>
      <c r="B979" s="15"/>
      <c r="C979" s="15"/>
      <c r="D979" s="15"/>
      <c r="E979" s="15"/>
      <c r="F979" s="15"/>
      <c r="G979" s="15"/>
      <c r="H979" s="17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 x14ac:dyDescent="0.2">
      <c r="A980" s="15"/>
      <c r="B980" s="15"/>
      <c r="C980" s="15"/>
      <c r="D980" s="15"/>
      <c r="E980" s="15"/>
      <c r="F980" s="15"/>
      <c r="G980" s="15"/>
      <c r="H980" s="17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 x14ac:dyDescent="0.2">
      <c r="A981" s="15"/>
      <c r="B981" s="15"/>
      <c r="C981" s="15"/>
      <c r="D981" s="15"/>
      <c r="E981" s="15"/>
      <c r="F981" s="15"/>
      <c r="G981" s="15"/>
      <c r="H981" s="17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 x14ac:dyDescent="0.2">
      <c r="A982" s="15"/>
      <c r="B982" s="15"/>
      <c r="C982" s="15"/>
      <c r="D982" s="15"/>
      <c r="E982" s="15"/>
      <c r="F982" s="15"/>
      <c r="G982" s="15"/>
      <c r="H982" s="17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 x14ac:dyDescent="0.2">
      <c r="A983" s="15"/>
      <c r="B983" s="15"/>
      <c r="C983" s="15"/>
      <c r="D983" s="15"/>
      <c r="E983" s="15"/>
      <c r="F983" s="15"/>
      <c r="G983" s="15"/>
      <c r="H983" s="17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 x14ac:dyDescent="0.2">
      <c r="A984" s="15"/>
      <c r="B984" s="15"/>
      <c r="C984" s="15"/>
      <c r="D984" s="15"/>
      <c r="E984" s="15"/>
      <c r="F984" s="15"/>
      <c r="G984" s="15"/>
      <c r="H984" s="17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 x14ac:dyDescent="0.2">
      <c r="A985" s="15"/>
      <c r="B985" s="15"/>
      <c r="C985" s="15"/>
      <c r="D985" s="15"/>
      <c r="E985" s="15"/>
      <c r="F985" s="15"/>
      <c r="G985" s="15"/>
      <c r="H985" s="17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 x14ac:dyDescent="0.2">
      <c r="A986" s="15"/>
      <c r="B986" s="15"/>
      <c r="C986" s="15"/>
      <c r="D986" s="15"/>
      <c r="E986" s="15"/>
      <c r="F986" s="15"/>
      <c r="G986" s="15"/>
      <c r="H986" s="17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5" customHeight="1" x14ac:dyDescent="0.2">
      <c r="A987" s="15"/>
      <c r="B987" s="15"/>
      <c r="C987" s="15"/>
      <c r="D987" s="15"/>
      <c r="E987" s="15"/>
      <c r="F987" s="15"/>
      <c r="G987" s="15"/>
      <c r="H987" s="17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5" customHeight="1" x14ac:dyDescent="0.2">
      <c r="A988" s="15"/>
      <c r="B988" s="15"/>
      <c r="C988" s="15"/>
      <c r="D988" s="15"/>
      <c r="E988" s="15"/>
      <c r="F988" s="15"/>
      <c r="G988" s="15"/>
      <c r="H988" s="17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5" customHeight="1" x14ac:dyDescent="0.2">
      <c r="A989" s="15"/>
      <c r="B989" s="15"/>
      <c r="C989" s="15"/>
      <c r="D989" s="15"/>
      <c r="E989" s="15"/>
      <c r="F989" s="15"/>
      <c r="G989" s="15"/>
      <c r="H989" s="17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5" customHeight="1" x14ac:dyDescent="0.2">
      <c r="A990" s="15"/>
      <c r="B990" s="15"/>
      <c r="C990" s="15"/>
      <c r="D990" s="15"/>
      <c r="E990" s="15"/>
      <c r="F990" s="15"/>
      <c r="G990" s="15"/>
      <c r="H990" s="17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5" customHeight="1" x14ac:dyDescent="0.2">
      <c r="A991" s="15"/>
      <c r="B991" s="15"/>
      <c r="C991" s="15"/>
      <c r="D991" s="15"/>
      <c r="E991" s="15"/>
      <c r="F991" s="15"/>
      <c r="G991" s="15"/>
      <c r="H991" s="17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5" customHeight="1" x14ac:dyDescent="0.2">
      <c r="A992" s="15"/>
      <c r="B992" s="15"/>
      <c r="C992" s="15"/>
      <c r="D992" s="15"/>
      <c r="E992" s="15"/>
      <c r="F992" s="15"/>
      <c r="G992" s="15"/>
      <c r="H992" s="17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5" customHeight="1" x14ac:dyDescent="0.2">
      <c r="A993" s="15"/>
      <c r="B993" s="15"/>
      <c r="C993" s="15"/>
      <c r="D993" s="15"/>
      <c r="E993" s="15"/>
      <c r="F993" s="15"/>
      <c r="G993" s="15"/>
      <c r="H993" s="17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5" customHeight="1" x14ac:dyDescent="0.2">
      <c r="A994" s="15"/>
      <c r="B994" s="15"/>
      <c r="C994" s="15"/>
      <c r="D994" s="15"/>
      <c r="E994" s="15"/>
      <c r="F994" s="15"/>
      <c r="G994" s="15"/>
      <c r="H994" s="17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5" customHeight="1" x14ac:dyDescent="0.2">
      <c r="A995" s="15"/>
      <c r="B995" s="15"/>
      <c r="C995" s="15"/>
      <c r="D995" s="15"/>
      <c r="E995" s="15"/>
      <c r="F995" s="15"/>
      <c r="G995" s="15"/>
      <c r="H995" s="17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5" customHeight="1" x14ac:dyDescent="0.2">
      <c r="A996" s="15"/>
      <c r="B996" s="15"/>
      <c r="C996" s="15"/>
      <c r="D996" s="15"/>
      <c r="E996" s="15"/>
      <c r="F996" s="15"/>
      <c r="G996" s="15"/>
      <c r="H996" s="17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5" customHeight="1" x14ac:dyDescent="0.2">
      <c r="A997" s="15"/>
      <c r="B997" s="15"/>
      <c r="C997" s="15"/>
      <c r="D997" s="15"/>
      <c r="E997" s="15"/>
      <c r="F997" s="15"/>
      <c r="G997" s="15"/>
      <c r="H997" s="17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5" customHeight="1" x14ac:dyDescent="0.2">
      <c r="A998" s="15"/>
      <c r="B998" s="15"/>
      <c r="C998" s="15"/>
      <c r="D998" s="15"/>
      <c r="E998" s="15"/>
      <c r="F998" s="15"/>
      <c r="G998" s="15"/>
      <c r="H998" s="17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5" customHeight="1" x14ac:dyDescent="0.2">
      <c r="A999" s="15"/>
      <c r="B999" s="15"/>
      <c r="C999" s="15"/>
      <c r="D999" s="15"/>
      <c r="E999" s="15"/>
      <c r="F999" s="15"/>
      <c r="G999" s="15"/>
      <c r="H999" s="17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5" customHeight="1" x14ac:dyDescent="0.2">
      <c r="A1000" s="15"/>
      <c r="B1000" s="15"/>
      <c r="C1000" s="15"/>
      <c r="D1000" s="15"/>
      <c r="E1000" s="15"/>
      <c r="F1000" s="15"/>
      <c r="G1000" s="15"/>
      <c r="H1000" s="17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5" right="0.75" top="1" bottom="1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25" defaultRowHeight="15" customHeight="1" outlineLevelRow="1" x14ac:dyDescent="0.2"/>
  <cols>
    <col min="1" max="1" width="10.25" customWidth="1"/>
    <col min="2" max="2" width="7.25" customWidth="1"/>
    <col min="3" max="3" width="8.375" customWidth="1"/>
    <col min="4" max="4" width="28.625" customWidth="1"/>
    <col min="5" max="5" width="12.5" customWidth="1"/>
    <col min="6" max="6" width="7.75" customWidth="1"/>
    <col min="7" max="26" width="7.625" customWidth="1"/>
  </cols>
  <sheetData>
    <row r="1" spans="1:26" ht="13.5" customHeight="1" x14ac:dyDescent="0.2">
      <c r="A1" s="17" t="s">
        <v>770</v>
      </c>
      <c r="B1" s="17" t="s">
        <v>958</v>
      </c>
      <c r="C1" s="17" t="s">
        <v>51</v>
      </c>
      <c r="D1" s="17" t="s">
        <v>53</v>
      </c>
      <c r="E1" s="17" t="s">
        <v>995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3.5" customHeight="1" x14ac:dyDescent="0.2">
      <c r="A2" s="12" t="s">
        <v>36</v>
      </c>
      <c r="B2" s="12" t="s">
        <v>40</v>
      </c>
      <c r="C2" s="12" t="s">
        <v>46</v>
      </c>
      <c r="D2" s="17" t="s">
        <v>333</v>
      </c>
      <c r="E2" s="17" t="s">
        <v>1400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outlineLevel="1" x14ac:dyDescent="0.2">
      <c r="A3" s="12" t="s">
        <v>36</v>
      </c>
      <c r="B3" s="12" t="s">
        <v>40</v>
      </c>
      <c r="C3" s="12" t="s">
        <v>46</v>
      </c>
      <c r="D3" s="17" t="s">
        <v>270</v>
      </c>
      <c r="E3" s="17" t="s">
        <v>1402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outlineLevel="1" x14ac:dyDescent="0.2">
      <c r="A4" s="12" t="s">
        <v>36</v>
      </c>
      <c r="B4" s="12" t="s">
        <v>40</v>
      </c>
      <c r="C4" s="12" t="s">
        <v>46</v>
      </c>
      <c r="D4" s="17" t="s">
        <v>291</v>
      </c>
      <c r="E4" s="17" t="s">
        <v>1402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outlineLevel="1" x14ac:dyDescent="0.2">
      <c r="A5" s="12" t="s">
        <v>36</v>
      </c>
      <c r="B5" s="12" t="s">
        <v>40</v>
      </c>
      <c r="C5" s="12" t="s">
        <v>46</v>
      </c>
      <c r="D5" s="17" t="s">
        <v>250</v>
      </c>
      <c r="E5" s="17" t="s">
        <v>1402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 outlineLevel="1" x14ac:dyDescent="0.2">
      <c r="A6" s="12" t="s">
        <v>36</v>
      </c>
      <c r="B6" s="12" t="s">
        <v>40</v>
      </c>
      <c r="C6" s="12" t="s">
        <v>46</v>
      </c>
      <c r="D6" s="17" t="s">
        <v>225</v>
      </c>
      <c r="E6" s="17" t="s">
        <v>1406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outlineLevel="1" x14ac:dyDescent="0.2">
      <c r="A7" s="12" t="s">
        <v>36</v>
      </c>
      <c r="B7" s="12" t="s">
        <v>40</v>
      </c>
      <c r="C7" s="12" t="s">
        <v>46</v>
      </c>
      <c r="D7" s="17" t="s">
        <v>179</v>
      </c>
      <c r="E7" s="17" t="s">
        <v>1408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 outlineLevel="1" x14ac:dyDescent="0.2">
      <c r="A8" s="12" t="s">
        <v>36</v>
      </c>
      <c r="B8" s="12" t="s">
        <v>40</v>
      </c>
      <c r="C8" s="12" t="s">
        <v>46</v>
      </c>
      <c r="D8" s="17" t="s">
        <v>275</v>
      </c>
      <c r="E8" s="17" t="s">
        <v>1400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 outlineLevel="1" x14ac:dyDescent="0.2">
      <c r="A9" s="12" t="s">
        <v>36</v>
      </c>
      <c r="B9" s="12" t="s">
        <v>40</v>
      </c>
      <c r="C9" s="12" t="s">
        <v>46</v>
      </c>
      <c r="D9" s="17" t="s">
        <v>155</v>
      </c>
      <c r="E9" s="17" t="s">
        <v>1411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 outlineLevel="1" x14ac:dyDescent="0.2">
      <c r="A10" s="12" t="s">
        <v>36</v>
      </c>
      <c r="B10" s="12" t="s">
        <v>40</v>
      </c>
      <c r="C10" s="12" t="s">
        <v>46</v>
      </c>
      <c r="D10" s="17" t="s">
        <v>70</v>
      </c>
      <c r="E10" s="17" t="s">
        <v>1413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 outlineLevel="1" x14ac:dyDescent="0.2">
      <c r="A11" s="12" t="s">
        <v>36</v>
      </c>
      <c r="B11" s="12" t="s">
        <v>40</v>
      </c>
      <c r="C11" s="12" t="s">
        <v>46</v>
      </c>
      <c r="D11" s="17" t="s">
        <v>200</v>
      </c>
      <c r="E11" s="17" t="s">
        <v>1411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 outlineLevel="1" x14ac:dyDescent="0.2">
      <c r="A12" s="12" t="s">
        <v>36</v>
      </c>
      <c r="B12" s="12" t="s">
        <v>40</v>
      </c>
      <c r="C12" s="12" t="s">
        <v>46</v>
      </c>
      <c r="D12" s="17" t="s">
        <v>238</v>
      </c>
      <c r="E12" s="17" t="s">
        <v>1402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 outlineLevel="1" x14ac:dyDescent="0.2">
      <c r="A13" s="12" t="s">
        <v>36</v>
      </c>
      <c r="B13" s="12" t="s">
        <v>40</v>
      </c>
      <c r="C13" s="12" t="s">
        <v>46</v>
      </c>
      <c r="D13" s="17" t="s">
        <v>112</v>
      </c>
      <c r="E13" s="17" t="s">
        <v>1411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 outlineLevel="1" x14ac:dyDescent="0.2">
      <c r="A14" s="12" t="s">
        <v>79</v>
      </c>
      <c r="B14" s="12" t="s">
        <v>81</v>
      </c>
      <c r="C14" s="12" t="s">
        <v>84</v>
      </c>
      <c r="D14" s="17" t="s">
        <v>359</v>
      </c>
      <c r="E14" s="17" t="s">
        <v>1418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 x14ac:dyDescent="0.2">
      <c r="A15" s="12" t="s">
        <v>79</v>
      </c>
      <c r="B15" s="12" t="s">
        <v>81</v>
      </c>
      <c r="C15" s="12" t="s">
        <v>84</v>
      </c>
      <c r="D15" s="17" t="s">
        <v>345</v>
      </c>
      <c r="E15" s="17" t="s">
        <v>1420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 outlineLevel="1" x14ac:dyDescent="0.2">
      <c r="A16" s="12" t="s">
        <v>79</v>
      </c>
      <c r="B16" s="12" t="s">
        <v>81</v>
      </c>
      <c r="C16" s="12" t="s">
        <v>84</v>
      </c>
      <c r="D16" s="17" t="s">
        <v>250</v>
      </c>
      <c r="E16" s="17" t="s">
        <v>1422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 outlineLevel="1" x14ac:dyDescent="0.2">
      <c r="A17" s="12" t="s">
        <v>79</v>
      </c>
      <c r="B17" s="12" t="s">
        <v>81</v>
      </c>
      <c r="C17" s="12" t="s">
        <v>84</v>
      </c>
      <c r="D17" s="17" t="s">
        <v>90</v>
      </c>
      <c r="E17" s="17" t="s">
        <v>1424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 outlineLevel="1" x14ac:dyDescent="0.2">
      <c r="A18" s="12" t="s">
        <v>79</v>
      </c>
      <c r="B18" s="12" t="s">
        <v>81</v>
      </c>
      <c r="C18" s="12" t="s">
        <v>84</v>
      </c>
      <c r="D18" s="17" t="s">
        <v>179</v>
      </c>
      <c r="E18" s="17" t="s">
        <v>1426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 outlineLevel="1" x14ac:dyDescent="0.2">
      <c r="A19" s="12" t="s">
        <v>79</v>
      </c>
      <c r="B19" s="12" t="s">
        <v>81</v>
      </c>
      <c r="C19" s="12" t="s">
        <v>84</v>
      </c>
      <c r="D19" s="17" t="s">
        <v>275</v>
      </c>
      <c r="E19" s="17" t="s">
        <v>1428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 outlineLevel="1" x14ac:dyDescent="0.2">
      <c r="A20" s="12" t="s">
        <v>79</v>
      </c>
      <c r="B20" s="12" t="s">
        <v>81</v>
      </c>
      <c r="C20" s="12" t="s">
        <v>84</v>
      </c>
      <c r="D20" s="17" t="s">
        <v>259</v>
      </c>
      <c r="E20" s="17" t="s">
        <v>1430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.5" customHeight="1" outlineLevel="1" x14ac:dyDescent="0.2">
      <c r="A21" s="12" t="s">
        <v>79</v>
      </c>
      <c r="B21" s="12" t="s">
        <v>81</v>
      </c>
      <c r="C21" s="12" t="s">
        <v>84</v>
      </c>
      <c r="D21" s="17" t="s">
        <v>291</v>
      </c>
      <c r="E21" s="17" t="s">
        <v>1426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 outlineLevel="1" x14ac:dyDescent="0.2">
      <c r="A22" s="12" t="s">
        <v>79</v>
      </c>
      <c r="B22" s="12" t="s">
        <v>81</v>
      </c>
      <c r="C22" s="12" t="s">
        <v>84</v>
      </c>
      <c r="D22" s="17" t="s">
        <v>139</v>
      </c>
      <c r="E22" s="17" t="s">
        <v>1428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 outlineLevel="1" x14ac:dyDescent="0.2">
      <c r="A23" s="12" t="s">
        <v>79</v>
      </c>
      <c r="B23" s="12" t="s">
        <v>81</v>
      </c>
      <c r="C23" s="12" t="s">
        <v>84</v>
      </c>
      <c r="D23" s="17" t="s">
        <v>225</v>
      </c>
      <c r="E23" s="17" t="s">
        <v>1422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 outlineLevel="1" x14ac:dyDescent="0.2">
      <c r="A24" s="12" t="s">
        <v>79</v>
      </c>
      <c r="B24" s="12" t="s">
        <v>81</v>
      </c>
      <c r="C24" s="12" t="s">
        <v>84</v>
      </c>
      <c r="D24" s="17" t="s">
        <v>313</v>
      </c>
      <c r="E24" s="17" t="s">
        <v>1435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 outlineLevel="1" x14ac:dyDescent="0.2">
      <c r="A25" s="12" t="s">
        <v>79</v>
      </c>
      <c r="B25" s="12" t="s">
        <v>81</v>
      </c>
      <c r="C25" s="12" t="s">
        <v>84</v>
      </c>
      <c r="D25" s="17" t="s">
        <v>200</v>
      </c>
      <c r="E25" s="17" t="s">
        <v>1422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 outlineLevel="1" x14ac:dyDescent="0.2">
      <c r="A26" s="12" t="s">
        <v>79</v>
      </c>
      <c r="B26" s="12" t="s">
        <v>81</v>
      </c>
      <c r="C26" s="12" t="s">
        <v>84</v>
      </c>
      <c r="D26" s="17" t="s">
        <v>333</v>
      </c>
      <c r="E26" s="17" t="s">
        <v>1428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 outlineLevel="1" x14ac:dyDescent="0.2">
      <c r="A27" s="12" t="s">
        <v>79</v>
      </c>
      <c r="B27" s="12" t="s">
        <v>81</v>
      </c>
      <c r="C27" s="12" t="s">
        <v>84</v>
      </c>
      <c r="D27" s="17" t="s">
        <v>112</v>
      </c>
      <c r="E27" s="17" t="s">
        <v>1422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 outlineLevel="1" x14ac:dyDescent="0.2">
      <c r="A28" s="12" t="s">
        <v>94</v>
      </c>
      <c r="B28" s="12" t="s">
        <v>95</v>
      </c>
      <c r="C28" s="12" t="s">
        <v>98</v>
      </c>
      <c r="D28" s="17" t="s">
        <v>196</v>
      </c>
      <c r="E28" s="17" t="s">
        <v>1440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 outlineLevel="1" x14ac:dyDescent="0.2">
      <c r="A29" s="12" t="s">
        <v>94</v>
      </c>
      <c r="B29" s="12" t="s">
        <v>95</v>
      </c>
      <c r="C29" s="12" t="s">
        <v>98</v>
      </c>
      <c r="D29" s="17" t="s">
        <v>265</v>
      </c>
      <c r="E29" s="17" t="s">
        <v>1442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5" customHeight="1" x14ac:dyDescent="0.2">
      <c r="A30" s="12" t="s">
        <v>94</v>
      </c>
      <c r="B30" s="12" t="s">
        <v>95</v>
      </c>
      <c r="C30" s="12" t="s">
        <v>98</v>
      </c>
      <c r="D30" s="17" t="s">
        <v>155</v>
      </c>
      <c r="E30" s="17" t="s">
        <v>1442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 outlineLevel="1" x14ac:dyDescent="0.2">
      <c r="A31" s="12" t="s">
        <v>94</v>
      </c>
      <c r="B31" s="12" t="s">
        <v>95</v>
      </c>
      <c r="C31" s="12" t="s">
        <v>98</v>
      </c>
      <c r="D31" s="17" t="s">
        <v>323</v>
      </c>
      <c r="E31" s="17" t="s">
        <v>1442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 outlineLevel="1" x14ac:dyDescent="0.2">
      <c r="A32" s="12" t="s">
        <v>94</v>
      </c>
      <c r="B32" s="12" t="s">
        <v>95</v>
      </c>
      <c r="C32" s="12" t="s">
        <v>98</v>
      </c>
      <c r="D32" s="17" t="s">
        <v>259</v>
      </c>
      <c r="E32" s="17" t="s">
        <v>1446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 outlineLevel="1" x14ac:dyDescent="0.2">
      <c r="A33" s="12" t="s">
        <v>94</v>
      </c>
      <c r="B33" s="12" t="s">
        <v>95</v>
      </c>
      <c r="C33" s="12" t="s">
        <v>98</v>
      </c>
      <c r="D33" s="17" t="s">
        <v>139</v>
      </c>
      <c r="E33" s="17" t="s">
        <v>1448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 outlineLevel="1" x14ac:dyDescent="0.2">
      <c r="A34" s="12" t="s">
        <v>94</v>
      </c>
      <c r="B34" s="12" t="s">
        <v>95</v>
      </c>
      <c r="C34" s="12" t="s">
        <v>98</v>
      </c>
      <c r="D34" s="17" t="s">
        <v>250</v>
      </c>
      <c r="E34" s="17" t="s">
        <v>1450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 outlineLevel="1" x14ac:dyDescent="0.2">
      <c r="A35" s="12" t="s">
        <v>94</v>
      </c>
      <c r="B35" s="12" t="s">
        <v>95</v>
      </c>
      <c r="C35" s="12" t="s">
        <v>98</v>
      </c>
      <c r="D35" s="17" t="s">
        <v>192</v>
      </c>
      <c r="E35" s="17" t="s">
        <v>1452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5" customHeight="1" outlineLevel="1" x14ac:dyDescent="0.2">
      <c r="A36" s="12" t="s">
        <v>94</v>
      </c>
      <c r="B36" s="12" t="s">
        <v>95</v>
      </c>
      <c r="C36" s="12" t="s">
        <v>98</v>
      </c>
      <c r="D36" s="17" t="s">
        <v>270</v>
      </c>
      <c r="E36" s="17" t="s">
        <v>1442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 outlineLevel="1" x14ac:dyDescent="0.2">
      <c r="A37" s="12" t="s">
        <v>94</v>
      </c>
      <c r="B37" s="12" t="s">
        <v>95</v>
      </c>
      <c r="C37" s="12" t="s">
        <v>98</v>
      </c>
      <c r="D37" s="17" t="s">
        <v>364</v>
      </c>
      <c r="E37" s="17" t="s">
        <v>1450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 outlineLevel="1" x14ac:dyDescent="0.2">
      <c r="A38" s="12" t="s">
        <v>94</v>
      </c>
      <c r="B38" s="12" t="s">
        <v>95</v>
      </c>
      <c r="C38" s="12" t="s">
        <v>98</v>
      </c>
      <c r="D38" s="17" t="s">
        <v>333</v>
      </c>
      <c r="E38" s="17" t="s">
        <v>1456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 outlineLevel="1" x14ac:dyDescent="0.2">
      <c r="A39" s="12" t="s">
        <v>110</v>
      </c>
      <c r="B39" s="12" t="s">
        <v>111</v>
      </c>
      <c r="C39" s="12" t="s">
        <v>114</v>
      </c>
      <c r="D39" s="17" t="s">
        <v>287</v>
      </c>
      <c r="E39" s="17" t="s">
        <v>1458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 outlineLevel="1" x14ac:dyDescent="0.2">
      <c r="A40" s="12" t="s">
        <v>110</v>
      </c>
      <c r="B40" s="12" t="s">
        <v>111</v>
      </c>
      <c r="C40" s="12" t="s">
        <v>114</v>
      </c>
      <c r="D40" s="17" t="s">
        <v>313</v>
      </c>
      <c r="E40" s="17" t="s">
        <v>1456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 outlineLevel="1" x14ac:dyDescent="0.2">
      <c r="A41" s="12" t="s">
        <v>110</v>
      </c>
      <c r="B41" s="12" t="s">
        <v>111</v>
      </c>
      <c r="C41" s="12" t="s">
        <v>114</v>
      </c>
      <c r="D41" s="17" t="s">
        <v>323</v>
      </c>
      <c r="E41" s="17" t="s">
        <v>1458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 outlineLevel="1" x14ac:dyDescent="0.2">
      <c r="A42" s="12" t="s">
        <v>110</v>
      </c>
      <c r="B42" s="12" t="s">
        <v>111</v>
      </c>
      <c r="C42" s="12" t="s">
        <v>114</v>
      </c>
      <c r="D42" s="17" t="s">
        <v>303</v>
      </c>
      <c r="E42" s="17" t="s">
        <v>1442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 outlineLevel="1" x14ac:dyDescent="0.2">
      <c r="A43" s="12" t="s">
        <v>110</v>
      </c>
      <c r="B43" s="12" t="s">
        <v>111</v>
      </c>
      <c r="C43" s="12" t="s">
        <v>114</v>
      </c>
      <c r="D43" s="17" t="s">
        <v>126</v>
      </c>
      <c r="E43" s="17" t="s">
        <v>1440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 outlineLevel="1" x14ac:dyDescent="0.2">
      <c r="A44" s="12" t="s">
        <v>110</v>
      </c>
      <c r="B44" s="12" t="s">
        <v>111</v>
      </c>
      <c r="C44" s="12" t="s">
        <v>114</v>
      </c>
      <c r="D44" s="17" t="s">
        <v>211</v>
      </c>
      <c r="E44" s="17" t="s">
        <v>1440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 outlineLevel="1" x14ac:dyDescent="0.2">
      <c r="A45" s="12" t="s">
        <v>110</v>
      </c>
      <c r="B45" s="12" t="s">
        <v>111</v>
      </c>
      <c r="C45" s="12" t="s">
        <v>114</v>
      </c>
      <c r="D45" s="17" t="s">
        <v>170</v>
      </c>
      <c r="E45" s="17" t="s">
        <v>1465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 outlineLevel="1" x14ac:dyDescent="0.2">
      <c r="A46" s="12" t="s">
        <v>110</v>
      </c>
      <c r="B46" s="12" t="s">
        <v>111</v>
      </c>
      <c r="C46" s="12" t="s">
        <v>114</v>
      </c>
      <c r="D46" s="17" t="s">
        <v>238</v>
      </c>
      <c r="E46" s="17" t="s">
        <v>1467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 outlineLevel="1" x14ac:dyDescent="0.2">
      <c r="A47" s="12" t="s">
        <v>110</v>
      </c>
      <c r="B47" s="12" t="s">
        <v>111</v>
      </c>
      <c r="C47" s="12" t="s">
        <v>114</v>
      </c>
      <c r="D47" s="17" t="s">
        <v>139</v>
      </c>
      <c r="E47" s="17" t="s">
        <v>1469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 outlineLevel="1" x14ac:dyDescent="0.2">
      <c r="A48" s="12" t="s">
        <v>123</v>
      </c>
      <c r="B48" s="12" t="s">
        <v>125</v>
      </c>
      <c r="C48" s="12" t="s">
        <v>128</v>
      </c>
      <c r="D48" s="17" t="s">
        <v>313</v>
      </c>
      <c r="E48" s="17" t="s">
        <v>1471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 outlineLevel="1" x14ac:dyDescent="0.2">
      <c r="A49" s="12" t="s">
        <v>123</v>
      </c>
      <c r="B49" s="12" t="s">
        <v>125</v>
      </c>
      <c r="C49" s="12" t="s">
        <v>128</v>
      </c>
      <c r="D49" s="17" t="s">
        <v>170</v>
      </c>
      <c r="E49" s="17" t="s">
        <v>1473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 outlineLevel="1" x14ac:dyDescent="0.2">
      <c r="A50" s="12" t="s">
        <v>123</v>
      </c>
      <c r="B50" s="12" t="s">
        <v>125</v>
      </c>
      <c r="C50" s="12" t="s">
        <v>128</v>
      </c>
      <c r="D50" s="17" t="s">
        <v>270</v>
      </c>
      <c r="E50" s="17" t="s">
        <v>1473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 outlineLevel="1" x14ac:dyDescent="0.2">
      <c r="A51" s="12" t="s">
        <v>123</v>
      </c>
      <c r="B51" s="12" t="s">
        <v>125</v>
      </c>
      <c r="C51" s="12" t="s">
        <v>128</v>
      </c>
      <c r="D51" s="17" t="s">
        <v>359</v>
      </c>
      <c r="E51" s="17" t="s">
        <v>1476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 outlineLevel="1" x14ac:dyDescent="0.2">
      <c r="A52" s="12" t="s">
        <v>123</v>
      </c>
      <c r="B52" s="12" t="s">
        <v>125</v>
      </c>
      <c r="C52" s="12" t="s">
        <v>128</v>
      </c>
      <c r="D52" s="17" t="s">
        <v>323</v>
      </c>
      <c r="E52" s="17" t="s">
        <v>1478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 outlineLevel="1" x14ac:dyDescent="0.2">
      <c r="A53" s="12" t="s">
        <v>123</v>
      </c>
      <c r="B53" s="12" t="s">
        <v>125</v>
      </c>
      <c r="C53" s="12" t="s">
        <v>128</v>
      </c>
      <c r="D53" s="17" t="s">
        <v>90</v>
      </c>
      <c r="E53" s="17" t="s">
        <v>1473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 outlineLevel="1" x14ac:dyDescent="0.2">
      <c r="A54" s="12" t="s">
        <v>123</v>
      </c>
      <c r="B54" s="12" t="s">
        <v>125</v>
      </c>
      <c r="C54" s="12" t="s">
        <v>128</v>
      </c>
      <c r="D54" s="17" t="s">
        <v>352</v>
      </c>
      <c r="E54" s="17" t="s">
        <v>1481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 outlineLevel="1" x14ac:dyDescent="0.2">
      <c r="A55" s="12" t="s">
        <v>138</v>
      </c>
      <c r="B55" s="12" t="s">
        <v>140</v>
      </c>
      <c r="C55" s="12" t="s">
        <v>142</v>
      </c>
      <c r="D55" s="17" t="s">
        <v>313</v>
      </c>
      <c r="E55" s="17" t="s">
        <v>1483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 outlineLevel="1" x14ac:dyDescent="0.2">
      <c r="A56" s="12" t="s">
        <v>138</v>
      </c>
      <c r="B56" s="12" t="s">
        <v>140</v>
      </c>
      <c r="C56" s="12" t="s">
        <v>142</v>
      </c>
      <c r="D56" s="17" t="s">
        <v>211</v>
      </c>
      <c r="E56" s="17" t="s">
        <v>1485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 outlineLevel="1" x14ac:dyDescent="0.2">
      <c r="A57" s="12" t="s">
        <v>138</v>
      </c>
      <c r="B57" s="12" t="s">
        <v>140</v>
      </c>
      <c r="C57" s="12" t="s">
        <v>142</v>
      </c>
      <c r="D57" s="17" t="s">
        <v>275</v>
      </c>
      <c r="E57" s="17" t="s">
        <v>1483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 outlineLevel="1" x14ac:dyDescent="0.2">
      <c r="A58" s="12" t="s">
        <v>138</v>
      </c>
      <c r="B58" s="12" t="s">
        <v>140</v>
      </c>
      <c r="C58" s="12" t="s">
        <v>142</v>
      </c>
      <c r="D58" s="17" t="s">
        <v>192</v>
      </c>
      <c r="E58" s="17" t="s">
        <v>1488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 outlineLevel="1" x14ac:dyDescent="0.2">
      <c r="A59" s="12" t="s">
        <v>138</v>
      </c>
      <c r="B59" s="12" t="s">
        <v>140</v>
      </c>
      <c r="C59" s="12" t="s">
        <v>142</v>
      </c>
      <c r="D59" s="17" t="s">
        <v>303</v>
      </c>
      <c r="E59" s="17" t="s">
        <v>1490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 outlineLevel="1" x14ac:dyDescent="0.2">
      <c r="A60" s="12" t="s">
        <v>152</v>
      </c>
      <c r="B60" s="12" t="s">
        <v>153</v>
      </c>
      <c r="C60" s="12" t="s">
        <v>156</v>
      </c>
      <c r="D60" s="17" t="s">
        <v>303</v>
      </c>
      <c r="E60" s="17" t="s">
        <v>1492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 outlineLevel="1" x14ac:dyDescent="0.2">
      <c r="A61" s="12" t="s">
        <v>152</v>
      </c>
      <c r="B61" s="12" t="s">
        <v>153</v>
      </c>
      <c r="C61" s="12" t="s">
        <v>156</v>
      </c>
      <c r="D61" s="17" t="s">
        <v>211</v>
      </c>
      <c r="E61" s="17" t="s">
        <v>1494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 outlineLevel="1" x14ac:dyDescent="0.2">
      <c r="A62" s="12" t="s">
        <v>152</v>
      </c>
      <c r="B62" s="12" t="s">
        <v>153</v>
      </c>
      <c r="C62" s="12" t="s">
        <v>156</v>
      </c>
      <c r="D62" s="17" t="s">
        <v>70</v>
      </c>
      <c r="E62" s="17" t="s">
        <v>1496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 outlineLevel="1" x14ac:dyDescent="0.2">
      <c r="A63" s="12" t="s">
        <v>180</v>
      </c>
      <c r="B63" s="12" t="s">
        <v>182</v>
      </c>
      <c r="C63" s="12" t="s">
        <v>186</v>
      </c>
      <c r="D63" s="17" t="s">
        <v>287</v>
      </c>
      <c r="E63" s="17" t="s">
        <v>1498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 outlineLevel="1" x14ac:dyDescent="0.2">
      <c r="A64" s="12" t="s">
        <v>180</v>
      </c>
      <c r="B64" s="12" t="s">
        <v>182</v>
      </c>
      <c r="C64" s="12" t="s">
        <v>186</v>
      </c>
      <c r="D64" s="17" t="s">
        <v>345</v>
      </c>
      <c r="E64" s="17" t="s">
        <v>1500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 outlineLevel="1" x14ac:dyDescent="0.2">
      <c r="A65" s="12" t="s">
        <v>180</v>
      </c>
      <c r="B65" s="12" t="s">
        <v>182</v>
      </c>
      <c r="C65" s="12" t="s">
        <v>186</v>
      </c>
      <c r="D65" s="17" t="s">
        <v>255</v>
      </c>
      <c r="E65" s="17" t="s">
        <v>1498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 outlineLevel="1" x14ac:dyDescent="0.2">
      <c r="A66" s="12" t="s">
        <v>180</v>
      </c>
      <c r="B66" s="12" t="s">
        <v>182</v>
      </c>
      <c r="C66" s="12" t="s">
        <v>186</v>
      </c>
      <c r="D66" s="17" t="s">
        <v>179</v>
      </c>
      <c r="E66" s="17" t="s">
        <v>1503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 outlineLevel="1" x14ac:dyDescent="0.2">
      <c r="A67" s="12" t="s">
        <v>180</v>
      </c>
      <c r="B67" s="12" t="s">
        <v>182</v>
      </c>
      <c r="C67" s="12" t="s">
        <v>186</v>
      </c>
      <c r="D67" s="17" t="s">
        <v>291</v>
      </c>
      <c r="E67" s="17" t="s">
        <v>1500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 outlineLevel="1" x14ac:dyDescent="0.2">
      <c r="A68" s="12" t="s">
        <v>180</v>
      </c>
      <c r="B68" s="12" t="s">
        <v>182</v>
      </c>
      <c r="C68" s="12" t="s">
        <v>186</v>
      </c>
      <c r="D68" s="17" t="s">
        <v>364</v>
      </c>
      <c r="E68" s="17" t="s">
        <v>1503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 outlineLevel="1" x14ac:dyDescent="0.2">
      <c r="A69" s="12" t="s">
        <v>121</v>
      </c>
      <c r="B69" s="12" t="s">
        <v>201</v>
      </c>
      <c r="C69" s="12" t="s">
        <v>124</v>
      </c>
      <c r="D69" s="17" t="s">
        <v>126</v>
      </c>
      <c r="E69" s="17" t="s">
        <v>1507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 outlineLevel="1" x14ac:dyDescent="0.2">
      <c r="A70" s="12" t="s">
        <v>121</v>
      </c>
      <c r="B70" s="12" t="s">
        <v>201</v>
      </c>
      <c r="C70" s="12" t="s">
        <v>124</v>
      </c>
      <c r="D70" s="17" t="s">
        <v>196</v>
      </c>
      <c r="E70" s="17" t="s">
        <v>1509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 outlineLevel="1" x14ac:dyDescent="0.2">
      <c r="A71" s="12" t="s">
        <v>121</v>
      </c>
      <c r="B71" s="12" t="s">
        <v>201</v>
      </c>
      <c r="C71" s="12" t="s">
        <v>124</v>
      </c>
      <c r="D71" s="17" t="s">
        <v>352</v>
      </c>
      <c r="E71" s="17" t="s">
        <v>1511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 outlineLevel="1" x14ac:dyDescent="0.2">
      <c r="A72" s="12" t="s">
        <v>121</v>
      </c>
      <c r="B72" s="12" t="s">
        <v>201</v>
      </c>
      <c r="C72" s="12" t="s">
        <v>124</v>
      </c>
      <c r="D72" s="17" t="s">
        <v>364</v>
      </c>
      <c r="E72" s="17" t="s">
        <v>1507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 outlineLevel="1" x14ac:dyDescent="0.2">
      <c r="A73" s="12" t="s">
        <v>121</v>
      </c>
      <c r="B73" s="12" t="s">
        <v>201</v>
      </c>
      <c r="C73" s="12" t="s">
        <v>124</v>
      </c>
      <c r="D73" s="17" t="s">
        <v>265</v>
      </c>
      <c r="E73" s="17" t="s">
        <v>1514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 outlineLevel="1" x14ac:dyDescent="0.2">
      <c r="A74" s="12" t="s">
        <v>213</v>
      </c>
      <c r="B74" s="12" t="s">
        <v>214</v>
      </c>
      <c r="C74" s="12" t="s">
        <v>216</v>
      </c>
      <c r="D74" s="17" t="s">
        <v>112</v>
      </c>
      <c r="E74" s="17" t="s">
        <v>1413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 outlineLevel="1" x14ac:dyDescent="0.2">
      <c r="A75" s="12" t="s">
        <v>213</v>
      </c>
      <c r="B75" s="12" t="s">
        <v>214</v>
      </c>
      <c r="C75" s="12" t="s">
        <v>216</v>
      </c>
      <c r="D75" s="17" t="s">
        <v>345</v>
      </c>
      <c r="E75" s="17" t="s">
        <v>1517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 outlineLevel="1" x14ac:dyDescent="0.2">
      <c r="A76" s="12" t="s">
        <v>213</v>
      </c>
      <c r="B76" s="12" t="s">
        <v>214</v>
      </c>
      <c r="C76" s="12" t="s">
        <v>216</v>
      </c>
      <c r="D76" s="17" t="s">
        <v>255</v>
      </c>
      <c r="E76" s="17" t="s">
        <v>1519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 outlineLevel="1" x14ac:dyDescent="0.2">
      <c r="A77" s="12" t="s">
        <v>213</v>
      </c>
      <c r="B77" s="12" t="s">
        <v>214</v>
      </c>
      <c r="C77" s="12" t="s">
        <v>216</v>
      </c>
      <c r="D77" s="17" t="s">
        <v>179</v>
      </c>
      <c r="E77" s="17" t="s">
        <v>1413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 outlineLevel="1" x14ac:dyDescent="0.2">
      <c r="A78" s="12" t="s">
        <v>213</v>
      </c>
      <c r="B78" s="12" t="s">
        <v>214</v>
      </c>
      <c r="C78" s="12" t="s">
        <v>216</v>
      </c>
      <c r="D78" s="17" t="s">
        <v>287</v>
      </c>
      <c r="E78" s="17" t="s">
        <v>1413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 outlineLevel="1" x14ac:dyDescent="0.2">
      <c r="A79" s="12" t="s">
        <v>213</v>
      </c>
      <c r="B79" s="12" t="s">
        <v>214</v>
      </c>
      <c r="C79" s="12" t="s">
        <v>216</v>
      </c>
      <c r="D79" s="17" t="s">
        <v>200</v>
      </c>
      <c r="E79" s="17" t="s">
        <v>1413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 outlineLevel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 outlineLevel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 outlineLevel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A1:E79" xr:uid="{00000000-0009-0000-0000-000006000000}"/>
  <pageMargins left="0.75" right="0.75" top="1" bottom="1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25" defaultRowHeight="15" customHeight="1" x14ac:dyDescent="0.2"/>
  <cols>
    <col min="1" max="1" width="11" customWidth="1"/>
    <col min="2" max="2" width="20.5" customWidth="1"/>
    <col min="3" max="3" width="8.5" customWidth="1"/>
    <col min="4" max="4" width="2.75" customWidth="1"/>
    <col min="5" max="5" width="7.25" customWidth="1"/>
    <col min="6" max="6" width="7.75" customWidth="1"/>
    <col min="7" max="26" width="7.625" customWidth="1"/>
  </cols>
  <sheetData>
    <row r="1" spans="1:26" ht="13.5" customHeight="1" x14ac:dyDescent="0.2">
      <c r="A1" s="22" t="s">
        <v>76</v>
      </c>
      <c r="B1" s="22" t="s">
        <v>278</v>
      </c>
      <c r="C1" s="22" t="s">
        <v>280</v>
      </c>
      <c r="D1" s="22" t="s">
        <v>1525</v>
      </c>
      <c r="E1" s="22" t="s">
        <v>281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3.5" customHeight="1" x14ac:dyDescent="0.2">
      <c r="A2" s="17" t="s">
        <v>282</v>
      </c>
      <c r="B2" s="22" t="s">
        <v>284</v>
      </c>
      <c r="C2" s="22" t="s">
        <v>285</v>
      </c>
      <c r="D2" s="22"/>
      <c r="E2" s="22">
        <v>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3.5" customHeight="1" x14ac:dyDescent="0.2">
      <c r="A3" s="17" t="s">
        <v>292</v>
      </c>
      <c r="B3" s="22" t="s">
        <v>293</v>
      </c>
      <c r="C3" s="22" t="s">
        <v>294</v>
      </c>
      <c r="D3" s="22"/>
      <c r="E3" s="22">
        <v>20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3.5" customHeight="1" x14ac:dyDescent="0.2">
      <c r="A4" s="17" t="s">
        <v>300</v>
      </c>
      <c r="B4" s="22" t="s">
        <v>301</v>
      </c>
      <c r="C4" s="22" t="s">
        <v>302</v>
      </c>
      <c r="D4" s="22"/>
      <c r="E4" s="22">
        <v>5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3.5" customHeight="1" x14ac:dyDescent="0.2">
      <c r="A5" s="17" t="s">
        <v>306</v>
      </c>
      <c r="B5" s="22" t="s">
        <v>307</v>
      </c>
      <c r="C5" s="22" t="s">
        <v>302</v>
      </c>
      <c r="D5" s="22"/>
      <c r="E5" s="22">
        <v>35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3.5" customHeight="1" x14ac:dyDescent="0.2">
      <c r="A6" s="17" t="s">
        <v>309</v>
      </c>
      <c r="B6" s="22" t="s">
        <v>311</v>
      </c>
      <c r="C6" s="22" t="s">
        <v>302</v>
      </c>
      <c r="D6" s="22"/>
      <c r="E6" s="22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3.5" customHeight="1" x14ac:dyDescent="0.2">
      <c r="A7" s="17" t="s">
        <v>314</v>
      </c>
      <c r="B7" s="22" t="s">
        <v>315</v>
      </c>
      <c r="C7" s="22" t="s">
        <v>302</v>
      </c>
      <c r="D7" s="22"/>
      <c r="E7" s="22">
        <v>15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3.5" customHeight="1" x14ac:dyDescent="0.2">
      <c r="A8" s="17" t="s">
        <v>318</v>
      </c>
      <c r="B8" s="22" t="s">
        <v>319</v>
      </c>
      <c r="C8" s="22" t="s">
        <v>302</v>
      </c>
      <c r="D8" s="22"/>
      <c r="E8" s="22">
        <v>5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3.5" customHeight="1" x14ac:dyDescent="0.2">
      <c r="A9" s="17" t="s">
        <v>322</v>
      </c>
      <c r="B9" s="22" t="s">
        <v>324</v>
      </c>
      <c r="C9" s="22" t="s">
        <v>302</v>
      </c>
      <c r="D9" s="22"/>
      <c r="E9" s="22">
        <v>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3.5" customHeight="1" x14ac:dyDescent="0.2">
      <c r="A10" s="17" t="s">
        <v>326</v>
      </c>
      <c r="B10" s="22" t="s">
        <v>327</v>
      </c>
      <c r="C10" s="22" t="s">
        <v>302</v>
      </c>
      <c r="D10" s="22"/>
      <c r="E10" s="22">
        <v>12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3.5" customHeight="1" x14ac:dyDescent="0.2">
      <c r="A11" s="17" t="s">
        <v>330</v>
      </c>
      <c r="B11" s="22" t="s">
        <v>332</v>
      </c>
      <c r="C11" s="22" t="s">
        <v>334</v>
      </c>
      <c r="D11" s="22"/>
      <c r="E11" s="22">
        <v>5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5" customHeight="1" x14ac:dyDescent="0.2">
      <c r="A12" s="17" t="s">
        <v>336</v>
      </c>
      <c r="B12" s="22" t="s">
        <v>337</v>
      </c>
      <c r="C12" s="22" t="s">
        <v>339</v>
      </c>
      <c r="D12" s="22"/>
      <c r="E12" s="22">
        <v>5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5" customHeight="1" x14ac:dyDescent="0.2">
      <c r="A13" s="17" t="s">
        <v>342</v>
      </c>
      <c r="B13" s="22" t="s">
        <v>343</v>
      </c>
      <c r="C13" s="22" t="s">
        <v>344</v>
      </c>
      <c r="D13" s="22"/>
      <c r="E13" s="22">
        <v>25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5" customHeight="1" x14ac:dyDescent="0.2">
      <c r="A14" s="1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5" customHeight="1" x14ac:dyDescent="0.2">
      <c r="A15" s="1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5" customHeight="1" x14ac:dyDescent="0.2">
      <c r="A16" s="1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5" customHeight="1" x14ac:dyDescent="0.2">
      <c r="A17" s="1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3.5" customHeight="1" x14ac:dyDescent="0.2">
      <c r="A18" s="15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3.5" customHeight="1" x14ac:dyDescent="0.2">
      <c r="A19" s="15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5" customHeight="1" x14ac:dyDescent="0.2">
      <c r="A20" s="15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3.5" customHeight="1" x14ac:dyDescent="0.2">
      <c r="A21" s="15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3.5" customHeight="1" x14ac:dyDescent="0.2">
      <c r="A22" s="15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3.5" customHeight="1" x14ac:dyDescent="0.2">
      <c r="A23" s="15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3.5" customHeight="1" x14ac:dyDescent="0.2">
      <c r="A24" s="15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3.5" customHeight="1" x14ac:dyDescent="0.2">
      <c r="A25" s="1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3.5" customHeight="1" x14ac:dyDescent="0.2">
      <c r="A26" s="15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3.5" customHeight="1" x14ac:dyDescent="0.2">
      <c r="A27" s="1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3.5" customHeight="1" x14ac:dyDescent="0.2">
      <c r="A28" s="15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5" customHeight="1" x14ac:dyDescent="0.2">
      <c r="A29" s="15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3.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3.5" customHeight="1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3.5" customHeight="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3.5" customHeight="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3.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3.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3.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3.5" customHeight="1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3.5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3.5" customHeight="1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3.5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3.5" customHeight="1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3.5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3.5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3.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3.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3.5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3.5" customHeight="1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3.5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3.5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3.5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3.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3.5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3.5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3.5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3.5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5" customHeight="1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3.5" customHeight="1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3.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3.5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3.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3.5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5" customHeight="1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3.5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3.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3.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5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5" customHeight="1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5" customHeight="1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5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5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5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5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5" customHeight="1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5" customHeight="1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5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5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5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5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5" customHeight="1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5" customHeight="1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5" customHeight="1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5" customHeight="1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5" customHeight="1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5" customHeight="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5" customHeight="1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5" customHeight="1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5" customHeight="1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5" customHeight="1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5" customHeight="1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5" customHeight="1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5" customHeight="1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5" customHeight="1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5" customHeight="1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5" customHeight="1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5" customHeight="1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5" customHeight="1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5" customHeight="1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5" customHeight="1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5" customHeight="1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5" customHeight="1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5" customHeight="1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5" customHeight="1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5" customHeight="1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5" customHeight="1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5" customHeight="1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5" customHeight="1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5" customHeight="1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5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5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5" customHeight="1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5" customHeight="1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5" customHeight="1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5" customHeight="1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5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5" customHeight="1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5" customHeight="1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5" customHeight="1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5" customHeight="1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5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5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5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5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5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5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5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5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5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5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5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5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5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5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5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5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5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5" customHeight="1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5" customHeight="1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5" customHeight="1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5" customHeight="1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5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5" customHeight="1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5" customHeight="1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5" customHeight="1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5" customHeight="1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5" customHeight="1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5" customHeight="1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5" customHeight="1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5" customHeight="1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5" customHeight="1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5" customHeight="1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5" customHeight="1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5" customHeight="1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5" customHeight="1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5" customHeight="1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5" customHeight="1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5" customHeight="1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5" customHeight="1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5" customHeight="1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5" customHeight="1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5" customHeight="1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5" customHeight="1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5" customHeight="1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5" customHeight="1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5" customHeight="1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5" customHeight="1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5" customHeight="1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5" customHeight="1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5" customHeight="1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5" customHeight="1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5" customHeight="1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5" customHeight="1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5" customHeight="1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5" customHeight="1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5" customHeight="1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5" customHeight="1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5" customHeight="1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5" customHeight="1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5" customHeight="1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5" customHeight="1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5" customHeight="1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5" customHeight="1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5" customHeight="1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5" customHeight="1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5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5" customHeight="1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5" customHeight="1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5" customHeight="1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5" customHeight="1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5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5" customHeight="1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5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5" customHeight="1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5" customHeight="1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5" customHeight="1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5" customHeight="1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5" customHeight="1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5" customHeight="1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5" customHeight="1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5" customHeight="1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5" customHeight="1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5" customHeight="1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5" customHeight="1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5" customHeight="1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5" customHeight="1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5" customHeight="1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5" customHeight="1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5" customHeight="1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5" customHeight="1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5" customHeight="1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5" customHeight="1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5" customHeight="1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5" customHeight="1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5" customHeight="1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5" customHeight="1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5" customHeight="1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5" customHeight="1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5" customHeight="1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5" customHeight="1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5" customHeight="1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5" customHeight="1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5" customHeight="1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5" customHeight="1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5" customHeight="1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5" customHeight="1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5" customHeight="1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5" customHeight="1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5" customHeight="1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5" customHeight="1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5" customHeight="1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5" customHeight="1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5" customHeight="1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5" customHeight="1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5" customHeight="1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5" customHeight="1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5" customHeight="1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5" customHeight="1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5" customHeight="1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5" customHeight="1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5" customHeight="1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5" customHeight="1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5" customHeight="1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5" customHeight="1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5" customHeight="1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5" customHeight="1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5" customHeight="1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5" customHeight="1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5" customHeight="1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5" customHeight="1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5" customHeight="1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5" customHeight="1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5" customHeight="1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5" customHeight="1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5" customHeight="1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5" customHeight="1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5" customHeight="1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5" customHeight="1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5" customHeight="1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5" customHeight="1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5" customHeight="1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5" customHeight="1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5" customHeight="1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5" customHeight="1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5" customHeight="1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5" customHeight="1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5" customHeight="1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5" customHeight="1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5" customHeight="1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5" customHeight="1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5" customHeight="1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5" customHeight="1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5" customHeight="1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5" customHeight="1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5" customHeight="1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5" customHeight="1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5" customHeight="1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5" customHeight="1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5" customHeight="1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5" customHeight="1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5" customHeight="1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5" customHeight="1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5" customHeight="1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5" customHeight="1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5" customHeight="1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5" customHeight="1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5" customHeight="1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5" customHeight="1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5" customHeight="1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5" customHeight="1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5" customHeight="1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5" customHeight="1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5" customHeight="1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5" customHeight="1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5" customHeight="1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5" customHeight="1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5" customHeight="1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5" customHeight="1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5" customHeight="1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5" customHeight="1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5" customHeight="1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5" customHeight="1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5" customHeight="1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5" customHeight="1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5" customHeight="1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5" customHeight="1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5" customHeight="1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5" customHeight="1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5" customHeight="1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5" customHeight="1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5" customHeight="1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5" customHeight="1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5" customHeight="1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5" customHeight="1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5" customHeight="1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5" customHeight="1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5" customHeight="1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5" customHeight="1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5" customHeight="1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5" customHeight="1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5" customHeight="1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5" customHeight="1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5" customHeight="1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5" customHeight="1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5" customHeight="1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5" customHeight="1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5" customHeight="1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5" customHeight="1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5" customHeight="1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5" customHeight="1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5" customHeight="1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5" customHeight="1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5" customHeight="1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5" customHeight="1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5" customHeight="1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5" customHeight="1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5" customHeight="1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5" customHeight="1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5" customHeight="1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5" customHeight="1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5" customHeight="1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5" customHeight="1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5" customHeight="1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5" customHeight="1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5" customHeight="1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5" customHeight="1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5" customHeight="1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5" customHeight="1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5" customHeight="1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5" customHeight="1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5" customHeight="1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5" customHeight="1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5" customHeight="1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5" customHeight="1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5" customHeight="1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5" customHeight="1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5" customHeight="1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5" customHeight="1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5" customHeight="1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5" customHeight="1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5" customHeight="1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5" customHeight="1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5" customHeight="1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5" customHeight="1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5" customHeight="1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5" customHeight="1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5" customHeight="1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5" customHeight="1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5" customHeight="1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5" customHeight="1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5" customHeight="1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5" customHeight="1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5" customHeight="1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5" customHeight="1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5" customHeight="1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5" customHeight="1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5" customHeight="1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5" customHeight="1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5" customHeight="1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5" customHeight="1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5" customHeight="1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5" customHeight="1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5" customHeight="1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5" customHeight="1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5" customHeight="1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5" customHeight="1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5" customHeight="1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5" customHeight="1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5" customHeight="1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5" customHeight="1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5" customHeight="1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5" customHeight="1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5" customHeight="1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5" customHeight="1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5" customHeight="1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5" customHeight="1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5" customHeight="1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5" customHeight="1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5" customHeight="1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5" customHeight="1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5" customHeight="1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5" customHeight="1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5" customHeight="1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5" customHeight="1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5" customHeight="1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5" customHeight="1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5" customHeight="1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5" customHeight="1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5" customHeight="1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5" customHeight="1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5" customHeight="1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5" customHeight="1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5" customHeight="1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5" customHeight="1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5" customHeight="1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5" customHeight="1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5" customHeight="1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5" customHeight="1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5" customHeight="1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5" customHeight="1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5" customHeight="1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5" customHeight="1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5" customHeight="1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5" customHeight="1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5" customHeight="1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5" customHeight="1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5" customHeight="1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5" customHeight="1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5" customHeight="1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5" customHeight="1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5" customHeight="1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5" customHeight="1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5" customHeight="1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5" customHeight="1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5" customHeight="1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5" customHeight="1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5" customHeight="1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5" customHeight="1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5" customHeight="1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5" customHeight="1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5" customHeight="1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5" customHeight="1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5" customHeight="1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5" customHeight="1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5" customHeight="1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5" customHeight="1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5" customHeight="1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5" customHeight="1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5" customHeight="1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5" customHeight="1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5" customHeight="1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5" customHeight="1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5" customHeight="1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5" customHeight="1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5" customHeight="1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5" customHeight="1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5" customHeight="1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5" customHeight="1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5" customHeight="1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5" customHeight="1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5" customHeight="1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5" customHeight="1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5" customHeight="1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5" customHeight="1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5" customHeight="1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5" customHeight="1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5" customHeight="1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5" customHeight="1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5" customHeight="1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5" customHeight="1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5" customHeight="1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5" customHeight="1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5" customHeight="1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5" customHeight="1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5" customHeight="1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5" customHeight="1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5" customHeight="1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5" customHeight="1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5" customHeight="1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5" customHeight="1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5" customHeight="1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5" customHeight="1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5" customHeight="1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5" customHeight="1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5" customHeight="1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5" customHeight="1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5" customHeight="1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5" customHeight="1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5" customHeight="1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5" customHeight="1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5" customHeight="1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5" customHeight="1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5" customHeight="1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5" customHeight="1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5" customHeight="1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5" customHeight="1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5" customHeight="1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5" customHeight="1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5" customHeight="1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5" customHeight="1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5" customHeight="1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5" customHeight="1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5" customHeight="1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5" customHeight="1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5" customHeight="1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5" customHeight="1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5" customHeight="1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5" customHeight="1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5" customHeight="1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5" customHeight="1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5" customHeight="1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5" customHeight="1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5" customHeight="1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5" customHeight="1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5" customHeight="1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5" customHeight="1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5" customHeight="1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5" customHeight="1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5" customHeight="1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5" customHeight="1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5" customHeight="1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5" customHeight="1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5" customHeight="1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5" customHeight="1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5" customHeight="1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5" customHeight="1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5" customHeight="1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5" customHeight="1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5" customHeight="1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5" customHeight="1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5" customHeight="1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5" customHeight="1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5" customHeight="1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5" customHeight="1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5" customHeight="1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5" customHeight="1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5" customHeight="1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5" customHeight="1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5" customHeight="1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5" customHeight="1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5" customHeight="1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5" customHeight="1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5" customHeight="1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5" customHeight="1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5" customHeight="1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5" customHeight="1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5" customHeight="1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5" customHeight="1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5" customHeight="1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5" customHeight="1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5" customHeight="1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5" customHeight="1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5" customHeight="1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5" customHeight="1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5" customHeight="1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5" customHeight="1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5" customHeight="1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5" customHeight="1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5" customHeight="1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5" customHeight="1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5" customHeight="1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5" customHeight="1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5" customHeight="1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5" customHeight="1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5" customHeight="1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5" customHeight="1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5" customHeight="1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5" customHeight="1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5" customHeight="1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5" customHeight="1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5" customHeight="1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5" customHeight="1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5" customHeight="1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5" customHeight="1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5" customHeight="1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5" customHeight="1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5" customHeight="1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5" customHeight="1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5" customHeight="1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5" customHeight="1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5" customHeight="1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5" customHeight="1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5" customHeight="1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5" customHeight="1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5" customHeight="1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5" customHeight="1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5" customHeight="1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5" customHeight="1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5" customHeight="1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5" customHeight="1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5" customHeight="1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5" customHeight="1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5" customHeight="1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5" customHeight="1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5" customHeight="1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5" customHeight="1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5" customHeight="1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5" customHeight="1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5" customHeight="1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5" customHeight="1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5" customHeight="1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5" customHeight="1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5" customHeight="1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5" customHeight="1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5" customHeight="1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5" customHeight="1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5" customHeight="1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5" customHeight="1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5" customHeight="1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5" customHeight="1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5" customHeight="1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5" customHeight="1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5" customHeight="1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5" customHeight="1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5" customHeight="1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5" customHeight="1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5" customHeight="1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5" customHeight="1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5" customHeight="1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5" customHeight="1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5" customHeight="1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5" customHeight="1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5" customHeight="1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5" customHeight="1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5" customHeight="1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5" customHeight="1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5" customHeight="1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5" customHeight="1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5" customHeight="1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5" customHeight="1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5" customHeight="1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5" customHeight="1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5" customHeight="1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5" customHeight="1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5" customHeight="1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5" customHeight="1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5" customHeight="1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5" customHeight="1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5" customHeight="1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5" customHeight="1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5" customHeight="1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5" customHeight="1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5" customHeight="1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5" customHeight="1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5" customHeight="1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5" customHeight="1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5" customHeight="1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5" customHeight="1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5" customHeight="1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5" customHeight="1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5" customHeight="1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5" customHeight="1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5" customHeight="1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5" customHeight="1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5" customHeight="1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5" customHeight="1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5" customHeight="1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5" customHeight="1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5" customHeight="1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5" customHeight="1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5" customHeight="1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5" customHeight="1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5" customHeight="1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5" customHeight="1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5" customHeight="1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5" customHeight="1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5" customHeight="1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5" customHeight="1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5" customHeight="1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5" customHeight="1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5" customHeight="1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5" customHeight="1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5" customHeight="1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5" customHeight="1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5" customHeight="1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5" customHeight="1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5" customHeight="1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5" customHeight="1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5" customHeight="1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5" customHeight="1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5" customHeight="1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5" customHeight="1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5" customHeight="1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5" customHeight="1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5" customHeight="1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5" customHeight="1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5" customHeight="1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5" customHeight="1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5" customHeight="1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5" customHeight="1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5" customHeight="1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5" customHeight="1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5" customHeight="1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5" customHeight="1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5" customHeight="1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5" customHeight="1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5" customHeight="1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5" customHeight="1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5" customHeight="1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5" customHeight="1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5" customHeight="1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5" customHeight="1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5" customHeight="1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5" customHeight="1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5" customHeight="1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5" customHeight="1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5" customHeight="1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5" customHeight="1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5" customHeight="1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5" customHeight="1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5" customHeight="1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5" customHeight="1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5" customHeight="1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5" customHeight="1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5" customHeight="1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5" customHeight="1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5" customHeight="1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5" customHeight="1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5" customHeight="1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5" customHeight="1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5" customHeight="1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5" customHeight="1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5" customHeight="1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5" customHeight="1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5" customHeight="1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5" customHeight="1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5" customHeight="1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5" customHeight="1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5" customHeight="1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5" customHeight="1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5" customHeight="1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5" customHeight="1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5" customHeight="1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5" customHeight="1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5" customHeight="1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5" customHeight="1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5" customHeight="1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5" customHeight="1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5" customHeight="1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5" customHeight="1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5" customHeight="1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5" customHeight="1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5" customHeight="1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5" customHeight="1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5" customHeight="1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5" customHeight="1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5" customHeight="1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5" customHeight="1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5" customHeight="1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5" customHeight="1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5" customHeight="1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5" customHeight="1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5" customHeight="1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5" customHeight="1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5" customHeight="1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5" customHeight="1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5" customHeight="1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5" customHeight="1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5" customHeight="1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5" customHeight="1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5" customHeight="1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5" customHeight="1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5" customHeight="1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5" customHeight="1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5" customHeight="1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5" customHeight="1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5" customHeight="1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5" customHeight="1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5" customHeight="1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5" customHeight="1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5" customHeight="1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5" customHeight="1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5" customHeight="1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5" customHeight="1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5" customHeight="1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5" customHeight="1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5" customHeight="1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5" customHeight="1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5" customHeight="1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5" customHeight="1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5" customHeight="1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5" customHeight="1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5" customHeight="1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5" customHeight="1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5" customHeight="1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5" customHeight="1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5" customHeight="1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5" customHeight="1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5" customHeight="1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5" customHeight="1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5" customHeight="1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5" customHeight="1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5" customHeight="1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5" customHeight="1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5" customHeight="1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5" customHeight="1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5" customHeight="1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5" customHeight="1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5" customHeight="1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5" customHeight="1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5" customHeight="1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5" customHeight="1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5" customHeight="1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5" customHeight="1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5" customHeight="1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5" customHeight="1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5" customHeight="1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5" customHeight="1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5" customHeight="1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5" customHeight="1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5" customHeight="1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5" customHeight="1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5" customHeight="1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5" customHeight="1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5" customHeight="1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5" customHeight="1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5" customHeight="1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5" customHeight="1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5" customHeight="1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5" customHeight="1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5" customHeight="1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5" customHeight="1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5" customHeight="1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5" customHeight="1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5" customHeight="1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5" customHeight="1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5" customHeight="1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5" customHeight="1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5" customHeight="1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5" customHeight="1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5" customHeight="1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5" customHeight="1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5" customHeight="1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5" customHeight="1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5" customHeight="1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5" customHeight="1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5" customHeight="1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5" customHeight="1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5" customHeight="1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5" customHeight="1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5" customHeight="1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5" customHeight="1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5" customHeight="1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5" customHeight="1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5" customHeight="1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5" customHeight="1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5" customHeight="1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5" customHeight="1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5" customHeight="1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5" customHeight="1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5" customHeigh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5" customHeigh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5" customHeight="1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5" customHeight="1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5" customHeight="1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5" customHeight="1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5" customHeight="1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5" customHeight="1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5" customHeight="1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5" customHeight="1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5" customHeight="1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5" customHeight="1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5" customHeight="1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5" customHeight="1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5" customHeight="1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5" customHeight="1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5" customHeight="1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5" customHeight="1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5" customHeight="1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5" customHeight="1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5" customHeight="1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5" customHeight="1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5" customHeight="1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5" customHeight="1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5" customHeight="1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5" customHeight="1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5" customHeight="1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5" customHeight="1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5" customHeight="1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5" customHeight="1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5" customHeight="1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5" customHeight="1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5" customHeight="1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5" customHeight="1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5" customHeight="1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5" customHeight="1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5" customHeight="1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5" customHeight="1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5" customHeight="1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5" customHeight="1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5" customHeight="1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5" customHeight="1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5" customHeight="1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5" customHeight="1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5" customHeight="1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5" customHeight="1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5" customHeight="1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5" customHeight="1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5" customHeight="1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5" customHeight="1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5" customHeight="1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5" customHeight="1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5" customHeight="1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5" customHeight="1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5" customHeight="1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5" customHeight="1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5" customHeight="1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5" customHeight="1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5" customHeight="1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5" customHeight="1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5" customHeight="1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5" customHeight="1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5" customHeight="1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5" customHeight="1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5" customHeight="1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5" customHeight="1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5" customHeight="1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5" customHeight="1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5" customHeight="1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5" customHeight="1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5" customHeight="1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5" customHeight="1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5" customHeight="1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5" customHeight="1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5" customHeight="1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5" customHeight="1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5" customHeight="1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5" customHeight="1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5" customHeight="1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5" customHeight="1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5" customHeight="1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5" customHeight="1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5" customHeight="1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5" customHeight="1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5" customHeight="1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5" customHeight="1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5" customHeight="1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5" customHeight="1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5" customHeight="1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5" customHeight="1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5" customHeight="1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5" customHeight="1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5" customHeight="1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5" customHeight="1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5" customHeight="1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5" customHeight="1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5" customHeight="1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5" customHeight="1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5" customHeight="1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5" customHeight="1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5" customHeight="1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5" customHeight="1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5" customHeight="1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5" customHeight="1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5" customHeight="1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5" customHeight="1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5" customHeight="1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5" customHeight="1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5" customHeight="1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5" customHeight="1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5" customHeight="1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5" customHeight="1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5" customHeight="1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5" customHeight="1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5" customHeight="1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5" customHeight="1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5" customHeight="1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5" customHeight="1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5" customHeight="1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5" customHeight="1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5" customHeight="1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5" customHeight="1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5" customHeight="1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5" customHeight="1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5" customHeight="1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5" customHeight="1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5" customHeight="1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5" customHeight="1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5" customHeight="1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5" customHeight="1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5" customHeight="1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5" customHeight="1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5" customHeight="1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5" customHeight="1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5" customHeight="1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5" customHeight="1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5" customHeight="1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5" customHeight="1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5" customHeight="1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5" customHeight="1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5" customHeight="1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5" customHeight="1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5" customHeight="1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25" defaultRowHeight="15" customHeight="1" x14ac:dyDescent="0.2"/>
  <cols>
    <col min="1" max="1" width="4.75" customWidth="1"/>
    <col min="2" max="2" width="3.875" customWidth="1"/>
    <col min="3" max="3" width="12" customWidth="1"/>
    <col min="4" max="6" width="7.75" customWidth="1"/>
    <col min="7" max="26" width="7.625" customWidth="1"/>
  </cols>
  <sheetData>
    <row r="1" spans="1:26" ht="13.5" customHeight="1" x14ac:dyDescent="0.2">
      <c r="A1" s="22" t="s">
        <v>243</v>
      </c>
      <c r="B1" s="22" t="s">
        <v>244</v>
      </c>
      <c r="C1" s="22" t="s">
        <v>246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3.5" customHeight="1" x14ac:dyDescent="0.2">
      <c r="A2" s="22" t="s">
        <v>85</v>
      </c>
      <c r="B2" s="22">
        <v>5</v>
      </c>
      <c r="C2" s="17" t="s">
        <v>1526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3.5" customHeight="1" x14ac:dyDescent="0.2">
      <c r="A3" s="22" t="s">
        <v>258</v>
      </c>
      <c r="B3" s="22">
        <v>5</v>
      </c>
      <c r="C3" s="17" t="s">
        <v>1526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3.5" customHeight="1" x14ac:dyDescent="0.2">
      <c r="A4" s="22" t="s">
        <v>64</v>
      </c>
      <c r="B4" s="22">
        <v>5</v>
      </c>
      <c r="C4" s="17" t="s">
        <v>260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3.5" customHeight="1" x14ac:dyDescent="0.2">
      <c r="A5" s="22" t="s">
        <v>262</v>
      </c>
      <c r="B5" s="22">
        <v>5</v>
      </c>
      <c r="C5" s="17" t="s">
        <v>260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3.5" customHeight="1" x14ac:dyDescent="0.2">
      <c r="A6" s="22">
        <v>3</v>
      </c>
      <c r="B6" s="22">
        <v>5</v>
      </c>
      <c r="C6" s="17" t="s">
        <v>1526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3.5" customHeight="1" x14ac:dyDescent="0.2">
      <c r="A7" s="22">
        <v>4</v>
      </c>
      <c r="B7" s="22">
        <v>5</v>
      </c>
      <c r="C7" s="17" t="s">
        <v>260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3.5" customHeight="1" x14ac:dyDescent="0.2">
      <c r="A8" s="22">
        <v>5</v>
      </c>
      <c r="B8" s="22">
        <v>15</v>
      </c>
      <c r="C8" s="17" t="s">
        <v>1527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3.5" customHeight="1" x14ac:dyDescent="0.2">
      <c r="A9" s="22">
        <v>6</v>
      </c>
      <c r="B9" s="22">
        <v>15</v>
      </c>
      <c r="C9" s="17" t="s">
        <v>1527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3.5" customHeight="1" x14ac:dyDescent="0.2">
      <c r="A10" s="22">
        <v>7</v>
      </c>
      <c r="B10" s="22">
        <v>15</v>
      </c>
      <c r="C10" s="17" t="s">
        <v>1526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3.5" customHeight="1" x14ac:dyDescent="0.2">
      <c r="A11" s="22">
        <v>8</v>
      </c>
      <c r="B11" s="22">
        <v>10</v>
      </c>
      <c r="C11" s="17" t="s">
        <v>1527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5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5" customHeight="1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5" customHeight="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5" customHeight="1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5" customHeight="1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5" customHeight="1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3.5" customHeight="1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3.5" customHeight="1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3.5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3.5" customHeight="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3.5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3.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3.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3.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3.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3.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5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3.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3.5" customHeight="1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3.5" customHeight="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3.5" customHeight="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3.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3.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3.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3.5" customHeight="1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3.5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3.5" customHeight="1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3.5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3.5" customHeight="1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3.5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3.5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3.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3.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3.5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3.5" customHeight="1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3.5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3.5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3.5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3.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3.5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3.5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3.5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3.5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5" customHeight="1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3.5" customHeight="1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3.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3.5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3.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3.5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5" customHeight="1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3.5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3.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3.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5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5" customHeight="1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5" customHeight="1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5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5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5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5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5" customHeight="1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5" customHeight="1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5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5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5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5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5" customHeight="1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5" customHeight="1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5" customHeight="1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5" customHeight="1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5" customHeight="1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5" customHeight="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5" customHeight="1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5" customHeight="1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5" customHeight="1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5" customHeight="1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5" customHeight="1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5" customHeight="1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5" customHeight="1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5" customHeight="1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5" customHeight="1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5" customHeight="1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5" customHeight="1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5" customHeight="1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5" customHeight="1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5" customHeight="1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5" customHeight="1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5" customHeight="1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5" customHeight="1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5" customHeight="1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5" customHeight="1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5" customHeight="1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5" customHeight="1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5" customHeight="1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5" customHeight="1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5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5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5" customHeight="1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5" customHeight="1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5" customHeight="1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5" customHeight="1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5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5" customHeight="1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5" customHeight="1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5" customHeight="1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5" customHeight="1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5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5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5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5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5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5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5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5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5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5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5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5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5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5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5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5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5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5" customHeight="1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5" customHeight="1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5" customHeight="1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5" customHeight="1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5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5" customHeight="1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5" customHeight="1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5" customHeight="1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5" customHeight="1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5" customHeight="1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5" customHeight="1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5" customHeight="1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5" customHeight="1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5" customHeight="1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5" customHeight="1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5" customHeight="1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5" customHeight="1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5" customHeight="1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5" customHeight="1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5" customHeight="1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5" customHeight="1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5" customHeight="1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5" customHeight="1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5" customHeight="1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5" customHeight="1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5" customHeight="1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5" customHeight="1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5" customHeight="1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5" customHeight="1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5" customHeight="1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5" customHeight="1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5" customHeight="1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5" customHeight="1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5" customHeight="1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5" customHeight="1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5" customHeight="1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5" customHeight="1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5" customHeight="1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5" customHeight="1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5" customHeight="1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5" customHeight="1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5" customHeight="1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5" customHeight="1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5" customHeight="1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5" customHeight="1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5" customHeight="1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5" customHeight="1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5" customHeight="1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5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5" customHeight="1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5" customHeight="1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5" customHeight="1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5" customHeight="1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5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5" customHeight="1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5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5" customHeight="1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5" customHeight="1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5" customHeight="1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5" customHeight="1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5" customHeight="1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5" customHeight="1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5" customHeight="1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5" customHeight="1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5" customHeight="1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5" customHeight="1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5" customHeight="1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5" customHeight="1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5" customHeight="1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5" customHeight="1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5" customHeight="1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5" customHeight="1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5" customHeight="1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5" customHeight="1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5" customHeight="1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5" customHeight="1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5" customHeight="1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5" customHeight="1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5" customHeight="1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5" customHeight="1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5" customHeight="1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5" customHeight="1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5" customHeight="1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5" customHeight="1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5" customHeight="1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5" customHeight="1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5" customHeight="1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5" customHeight="1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5" customHeight="1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5" customHeight="1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5" customHeight="1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5" customHeight="1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5" customHeight="1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5" customHeight="1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5" customHeight="1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5" customHeight="1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5" customHeight="1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5" customHeight="1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5" customHeight="1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5" customHeight="1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5" customHeight="1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5" customHeight="1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5" customHeight="1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5" customHeight="1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5" customHeight="1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5" customHeight="1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5" customHeight="1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5" customHeight="1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5" customHeight="1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5" customHeight="1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5" customHeight="1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5" customHeight="1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5" customHeight="1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5" customHeight="1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5" customHeight="1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5" customHeight="1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5" customHeight="1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5" customHeight="1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5" customHeight="1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5" customHeight="1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5" customHeight="1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5" customHeight="1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5" customHeight="1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5" customHeight="1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5" customHeight="1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5" customHeight="1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5" customHeight="1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5" customHeight="1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5" customHeight="1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5" customHeight="1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5" customHeight="1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5" customHeight="1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5" customHeight="1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5" customHeight="1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5" customHeight="1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5" customHeight="1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5" customHeight="1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5" customHeight="1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5" customHeight="1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5" customHeight="1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5" customHeight="1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5" customHeight="1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5" customHeight="1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5" customHeight="1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5" customHeight="1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5" customHeight="1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5" customHeight="1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5" customHeight="1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5" customHeight="1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5" customHeight="1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5" customHeight="1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5" customHeight="1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5" customHeight="1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5" customHeight="1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5" customHeight="1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5" customHeight="1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5" customHeight="1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5" customHeight="1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5" customHeight="1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5" customHeight="1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5" customHeight="1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5" customHeight="1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5" customHeight="1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5" customHeight="1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5" customHeight="1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5" customHeight="1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5" customHeight="1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5" customHeight="1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5" customHeight="1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5" customHeight="1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5" customHeight="1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5" customHeight="1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5" customHeight="1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5" customHeight="1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5" customHeight="1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5" customHeight="1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5" customHeight="1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5" customHeight="1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5" customHeight="1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5" customHeight="1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5" customHeight="1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5" customHeight="1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5" customHeight="1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5" customHeight="1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5" customHeight="1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5" customHeight="1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5" customHeight="1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5" customHeight="1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5" customHeight="1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5" customHeight="1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5" customHeight="1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5" customHeight="1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5" customHeight="1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5" customHeight="1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5" customHeight="1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5" customHeight="1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5" customHeight="1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5" customHeight="1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5" customHeight="1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5" customHeight="1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5" customHeight="1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5" customHeight="1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5" customHeight="1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5" customHeight="1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5" customHeight="1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5" customHeight="1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5" customHeight="1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5" customHeight="1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5" customHeight="1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5" customHeight="1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5" customHeight="1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5" customHeight="1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5" customHeight="1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5" customHeight="1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5" customHeight="1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5" customHeight="1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5" customHeight="1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5" customHeight="1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5" customHeight="1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5" customHeight="1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5" customHeight="1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5" customHeight="1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5" customHeight="1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5" customHeight="1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5" customHeight="1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5" customHeight="1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5" customHeight="1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5" customHeight="1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5" customHeight="1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5" customHeight="1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5" customHeight="1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5" customHeight="1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5" customHeight="1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5" customHeight="1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5" customHeight="1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5" customHeight="1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5" customHeight="1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5" customHeight="1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5" customHeight="1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5" customHeight="1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5" customHeight="1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5" customHeight="1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5" customHeight="1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5" customHeight="1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5" customHeight="1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5" customHeight="1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5" customHeight="1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5" customHeight="1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5" customHeight="1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5" customHeight="1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5" customHeight="1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5" customHeight="1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5" customHeight="1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5" customHeight="1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5" customHeight="1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5" customHeight="1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5" customHeight="1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5" customHeight="1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5" customHeight="1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5" customHeight="1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5" customHeight="1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5" customHeight="1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5" customHeight="1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5" customHeight="1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5" customHeight="1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5" customHeight="1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5" customHeight="1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5" customHeight="1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5" customHeight="1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5" customHeight="1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5" customHeight="1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5" customHeight="1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5" customHeight="1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5" customHeight="1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5" customHeight="1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5" customHeight="1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5" customHeight="1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5" customHeight="1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5" customHeight="1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5" customHeight="1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5" customHeight="1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5" customHeight="1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5" customHeight="1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5" customHeight="1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5" customHeight="1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5" customHeight="1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5" customHeight="1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5" customHeight="1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5" customHeight="1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5" customHeight="1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5" customHeight="1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5" customHeight="1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5" customHeight="1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5" customHeight="1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5" customHeight="1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5" customHeight="1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5" customHeight="1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5" customHeight="1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5" customHeight="1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5" customHeight="1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5" customHeight="1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5" customHeight="1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5" customHeight="1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5" customHeight="1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5" customHeight="1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5" customHeight="1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5" customHeight="1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5" customHeight="1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5" customHeight="1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5" customHeight="1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5" customHeight="1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5" customHeight="1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5" customHeight="1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5" customHeight="1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5" customHeight="1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5" customHeight="1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5" customHeight="1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5" customHeight="1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5" customHeight="1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5" customHeight="1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5" customHeight="1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5" customHeight="1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5" customHeight="1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5" customHeight="1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5" customHeight="1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5" customHeight="1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5" customHeight="1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5" customHeight="1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5" customHeight="1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5" customHeight="1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5" customHeight="1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5" customHeight="1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5" customHeight="1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5" customHeight="1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5" customHeight="1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5" customHeight="1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5" customHeight="1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5" customHeight="1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5" customHeight="1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5" customHeight="1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5" customHeight="1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5" customHeight="1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5" customHeight="1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5" customHeight="1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5" customHeight="1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5" customHeight="1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5" customHeight="1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5" customHeight="1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5" customHeight="1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5" customHeight="1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5" customHeight="1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5" customHeight="1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5" customHeight="1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5" customHeight="1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5" customHeight="1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5" customHeight="1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5" customHeight="1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5" customHeight="1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5" customHeight="1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5" customHeight="1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5" customHeight="1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5" customHeight="1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5" customHeight="1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5" customHeight="1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5" customHeight="1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5" customHeight="1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5" customHeight="1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5" customHeight="1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5" customHeight="1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5" customHeight="1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5" customHeight="1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5" customHeight="1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5" customHeight="1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5" customHeight="1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5" customHeight="1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5" customHeight="1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5" customHeight="1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5" customHeight="1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5" customHeight="1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5" customHeight="1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5" customHeight="1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5" customHeight="1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5" customHeight="1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5" customHeight="1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5" customHeight="1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5" customHeight="1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5" customHeight="1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5" customHeight="1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5" customHeight="1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5" customHeight="1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5" customHeight="1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5" customHeight="1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5" customHeight="1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5" customHeight="1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5" customHeight="1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5" customHeight="1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5" customHeight="1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5" customHeight="1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5" customHeight="1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5" customHeight="1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5" customHeight="1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5" customHeight="1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5" customHeight="1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5" customHeight="1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5" customHeight="1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5" customHeight="1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5" customHeight="1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5" customHeight="1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5" customHeight="1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5" customHeight="1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5" customHeight="1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5" customHeight="1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5" customHeight="1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5" customHeight="1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5" customHeight="1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5" customHeight="1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5" customHeight="1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5" customHeight="1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5" customHeight="1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5" customHeight="1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5" customHeight="1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5" customHeight="1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5" customHeight="1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5" customHeight="1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5" customHeight="1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5" customHeight="1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5" customHeight="1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5" customHeight="1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5" customHeight="1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5" customHeight="1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5" customHeight="1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5" customHeight="1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5" customHeight="1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5" customHeight="1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5" customHeight="1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5" customHeight="1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5" customHeight="1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5" customHeight="1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5" customHeight="1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5" customHeight="1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5" customHeight="1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5" customHeight="1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5" customHeight="1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5" customHeight="1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5" customHeight="1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5" customHeight="1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5" customHeight="1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5" customHeight="1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5" customHeight="1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5" customHeight="1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5" customHeight="1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5" customHeight="1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5" customHeight="1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5" customHeight="1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5" customHeight="1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5" customHeight="1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5" customHeight="1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5" customHeight="1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5" customHeight="1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5" customHeight="1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5" customHeight="1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5" customHeight="1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5" customHeight="1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5" customHeight="1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5" customHeight="1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5" customHeight="1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5" customHeight="1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5" customHeight="1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5" customHeight="1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5" customHeight="1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5" customHeight="1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5" customHeight="1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5" customHeight="1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5" customHeight="1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5" customHeight="1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5" customHeight="1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5" customHeight="1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5" customHeight="1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5" customHeight="1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5" customHeight="1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5" customHeight="1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5" customHeight="1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5" customHeight="1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5" customHeight="1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5" customHeight="1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5" customHeight="1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5" customHeight="1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5" customHeight="1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5" customHeight="1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5" customHeight="1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5" customHeight="1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5" customHeight="1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5" customHeight="1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5" customHeight="1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5" customHeight="1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5" customHeight="1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5" customHeight="1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5" customHeight="1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5" customHeight="1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5" customHeight="1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5" customHeight="1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5" customHeight="1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5" customHeight="1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5" customHeight="1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5" customHeight="1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5" customHeight="1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5" customHeight="1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5" customHeight="1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5" customHeight="1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5" customHeight="1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5" customHeight="1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5" customHeight="1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5" customHeight="1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5" customHeight="1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5" customHeight="1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5" customHeight="1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5" customHeight="1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5" customHeight="1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5" customHeight="1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5" customHeight="1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5" customHeight="1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5" customHeight="1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5" customHeight="1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5" customHeight="1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5" customHeight="1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5" customHeight="1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5" customHeight="1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5" customHeight="1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5" customHeight="1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5" customHeight="1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5" customHeight="1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5" customHeight="1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5" customHeight="1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5" customHeight="1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5" customHeight="1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5" customHeight="1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5" customHeight="1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5" customHeight="1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5" customHeight="1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5" customHeight="1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5" customHeight="1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5" customHeight="1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5" customHeight="1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5" customHeight="1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5" customHeight="1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5" customHeight="1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5" customHeight="1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5" customHeight="1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5" customHeight="1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5" customHeight="1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5" customHeight="1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5" customHeight="1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5" customHeight="1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5" customHeight="1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5" customHeight="1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5" customHeight="1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5" customHeight="1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5" customHeight="1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5" customHeight="1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5" customHeight="1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5" customHeight="1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5" customHeight="1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5" customHeight="1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5" customHeight="1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5" customHeight="1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5" customHeight="1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5" customHeight="1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5" customHeight="1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5" customHeight="1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5" customHeight="1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5" customHeight="1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5" customHeight="1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5" customHeight="1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5" customHeight="1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5" customHeight="1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5" customHeight="1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5" customHeight="1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5" customHeight="1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5" customHeight="1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5" customHeight="1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5" customHeight="1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5" customHeight="1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5" customHeight="1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5" customHeight="1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5" customHeight="1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5" customHeight="1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5" customHeight="1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5" customHeight="1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5" customHeight="1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5" customHeight="1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5" customHeight="1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5" customHeight="1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5" customHeight="1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5" customHeight="1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5" customHeight="1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5" customHeight="1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5" customHeight="1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5" customHeight="1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5" customHeight="1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5" customHeight="1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5" customHeight="1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5" customHeight="1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5" customHeight="1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5" customHeight="1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5" customHeight="1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5" customHeight="1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5" customHeight="1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5" customHeight="1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5" customHeight="1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5" customHeight="1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5" customHeight="1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5" customHeight="1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5" customHeight="1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5" customHeight="1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5" customHeight="1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5" customHeight="1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5" customHeight="1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5" customHeight="1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5" customHeight="1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5" customHeight="1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5" customHeight="1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5" customHeight="1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5" customHeight="1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5" customHeight="1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5" customHeight="1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5" customHeight="1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5" customHeight="1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5" customHeight="1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5" customHeight="1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5" customHeight="1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5" customHeight="1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5" customHeight="1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5" customHeight="1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5" customHeight="1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5" customHeight="1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5" customHeight="1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5" customHeight="1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5" customHeight="1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5" customHeight="1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5" customHeight="1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5" customHeight="1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5" customHeight="1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5" customHeight="1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5" customHeight="1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5" customHeight="1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5" customHeight="1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5" customHeight="1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5" customHeight="1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5" customHeight="1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5" customHeight="1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5" customHeight="1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5" customHeight="1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5" customHeight="1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5" customHeight="1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5" customHeight="1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5" customHeight="1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5" customHeight="1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5" customHeight="1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5" customHeight="1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5" customHeight="1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5" customHeight="1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5" customHeight="1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5" customHeight="1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5" customHeight="1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5" customHeight="1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5" customHeight="1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5" customHeight="1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5" customHeight="1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5" customHeight="1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5" customHeight="1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5" customHeight="1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5" customHeight="1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5" customHeight="1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5" customHeight="1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5" customHeight="1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5" customHeight="1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5" customHeight="1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5" customHeight="1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5" customHeight="1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5" customHeight="1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5" customHeight="1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5" customHeight="1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5" customHeight="1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5" customHeight="1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5" customHeight="1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5" customHeight="1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5" customHeight="1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5" customHeight="1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5" customHeight="1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5" customHeight="1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5" customHeight="1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5" customHeight="1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5" customHeight="1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5" customHeight="1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5" customHeight="1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5" customHeight="1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5" customHeight="1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5" customHeight="1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5" customHeight="1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5" customHeight="1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5" customHeight="1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5" customHeight="1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5" customHeight="1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5" customHeight="1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5" customHeight="1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5" customHeight="1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5" customHeight="1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5" customHeight="1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5" customHeight="1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5" customHeight="1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5" customHeight="1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5" customHeight="1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5" customHeight="1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5" customHeigh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5" customHeigh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5" customHeight="1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5" customHeight="1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5" customHeight="1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5" customHeight="1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5" customHeight="1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5" customHeight="1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5" customHeight="1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5" customHeight="1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5" customHeight="1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5" customHeight="1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5" customHeight="1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5" customHeight="1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5" customHeight="1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5" customHeight="1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5" customHeight="1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5" customHeight="1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5" customHeight="1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5" customHeight="1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5" customHeight="1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5" customHeight="1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5" customHeight="1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5" customHeight="1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5" customHeight="1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5" customHeight="1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5" customHeight="1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5" customHeight="1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5" customHeight="1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5" customHeight="1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5" customHeight="1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5" customHeight="1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5" customHeight="1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5" customHeight="1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5" customHeight="1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5" customHeight="1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5" customHeight="1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5" customHeight="1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5" customHeight="1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5" customHeight="1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5" customHeight="1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5" customHeight="1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5" customHeight="1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5" customHeight="1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5" customHeight="1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5" customHeight="1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5" customHeight="1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5" customHeight="1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5" customHeight="1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5" customHeight="1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5" customHeight="1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5" customHeight="1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5" customHeight="1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5" customHeight="1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5" customHeight="1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5" customHeight="1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5" customHeight="1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5" customHeight="1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5" customHeight="1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5" customHeight="1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5" customHeight="1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5" customHeight="1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5" customHeight="1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5" customHeight="1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5" customHeight="1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5" customHeight="1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5" customHeight="1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5" customHeight="1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5" customHeight="1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5" customHeight="1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5" customHeight="1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5" customHeight="1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5" customHeight="1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5" customHeight="1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5" customHeight="1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5" customHeight="1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5" customHeight="1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5" customHeight="1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5" customHeight="1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5" customHeight="1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5" customHeight="1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5" customHeight="1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5" customHeight="1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5" customHeight="1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5" customHeight="1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5" customHeight="1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5" customHeight="1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5" customHeight="1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5" customHeight="1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5" customHeight="1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5" customHeight="1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5" customHeight="1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5" customHeight="1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5" customHeight="1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5" customHeight="1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5" customHeight="1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5" customHeight="1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5" customHeight="1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5" customHeight="1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5" customHeight="1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5" customHeight="1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5" customHeight="1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5" customHeight="1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5" customHeight="1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5" customHeight="1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5" customHeight="1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5" customHeight="1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5" customHeight="1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5" customHeight="1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5" customHeight="1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5" customHeight="1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5" customHeight="1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5" customHeight="1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5" customHeight="1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5" customHeight="1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5" customHeight="1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5" customHeight="1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5" customHeight="1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5" customHeight="1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5" customHeight="1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5" customHeight="1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5" customHeight="1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5" customHeight="1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5" customHeight="1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5" customHeight="1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5" customHeight="1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5" customHeight="1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5" customHeight="1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5" customHeight="1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5" customHeight="1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5" customHeight="1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5" customHeight="1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5" customHeight="1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5" customHeight="1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5" customHeight="1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5" customHeight="1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5" customHeight="1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5" customHeight="1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5" customHeight="1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5" customHeight="1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5" customHeight="1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5" customHeight="1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5" customHeight="1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625" defaultRowHeight="15" customHeight="1" outlineLevelRow="2" x14ac:dyDescent="0.2"/>
  <cols>
    <col min="1" max="1" width="21.5" customWidth="1"/>
    <col min="2" max="2" width="11.25" customWidth="1"/>
    <col min="3" max="3" width="18.25" customWidth="1"/>
    <col min="4" max="4" width="12" customWidth="1"/>
    <col min="5" max="5" width="11.25" customWidth="1"/>
    <col min="6" max="6" width="9.25" customWidth="1"/>
    <col min="7" max="7" width="16.75" customWidth="1"/>
    <col min="8" max="8" width="8.75" customWidth="1"/>
    <col min="9" max="9" width="11.875" customWidth="1"/>
    <col min="10" max="10" width="7.125" customWidth="1"/>
    <col min="11" max="26" width="7.625" customWidth="1"/>
  </cols>
  <sheetData>
    <row r="1" spans="1:26" ht="13.5" customHeight="1" x14ac:dyDescent="0.2">
      <c r="A1" s="15" t="s">
        <v>53</v>
      </c>
      <c r="B1" s="17" t="s">
        <v>770</v>
      </c>
      <c r="C1" s="15" t="s">
        <v>771</v>
      </c>
      <c r="D1" s="15" t="s">
        <v>45</v>
      </c>
      <c r="E1" s="15" t="s">
        <v>769</v>
      </c>
      <c r="F1" s="15" t="s">
        <v>958</v>
      </c>
      <c r="G1" s="15" t="s">
        <v>1528</v>
      </c>
      <c r="H1" s="15" t="s">
        <v>764</v>
      </c>
      <c r="I1" s="15" t="s">
        <v>763</v>
      </c>
      <c r="J1" s="15" t="s">
        <v>730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3.5" customHeight="1" x14ac:dyDescent="0.2">
      <c r="A2" s="15" t="s">
        <v>70</v>
      </c>
      <c r="B2" s="12" t="s">
        <v>36</v>
      </c>
      <c r="C2" s="94" t="s">
        <v>46</v>
      </c>
      <c r="D2" s="94">
        <v>2</v>
      </c>
      <c r="E2" s="15">
        <v>100033</v>
      </c>
      <c r="F2" s="15" t="s">
        <v>664</v>
      </c>
      <c r="G2" s="15" t="s">
        <v>666</v>
      </c>
      <c r="H2" s="15" t="s">
        <v>779</v>
      </c>
      <c r="I2" s="33" t="s">
        <v>1529</v>
      </c>
      <c r="J2" s="33" t="s">
        <v>1529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outlineLevel="1" x14ac:dyDescent="0.2">
      <c r="A3" s="15"/>
      <c r="B3" s="15"/>
      <c r="C3" s="15"/>
      <c r="D3" s="15"/>
      <c r="E3" s="15">
        <v>100032</v>
      </c>
      <c r="F3" s="15" t="s">
        <v>659</v>
      </c>
      <c r="G3" s="15" t="s">
        <v>660</v>
      </c>
      <c r="H3" s="15" t="s">
        <v>779</v>
      </c>
      <c r="I3" s="33" t="s">
        <v>1529</v>
      </c>
      <c r="J3" s="33" t="s">
        <v>1529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x14ac:dyDescent="0.2">
      <c r="A4" s="15" t="s">
        <v>90</v>
      </c>
      <c r="B4" s="12" t="s">
        <v>79</v>
      </c>
      <c r="C4" s="94" t="s">
        <v>84</v>
      </c>
      <c r="D4" s="94">
        <v>1</v>
      </c>
      <c r="E4" s="15">
        <v>100016</v>
      </c>
      <c r="F4" s="15" t="s">
        <v>536</v>
      </c>
      <c r="G4" s="15" t="s">
        <v>538</v>
      </c>
      <c r="H4" s="15" t="s">
        <v>779</v>
      </c>
      <c r="I4" s="33" t="s">
        <v>1529</v>
      </c>
      <c r="J4" s="33" t="s">
        <v>1529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outlineLevel="1" x14ac:dyDescent="0.2">
      <c r="A5" s="15"/>
      <c r="B5" s="15"/>
      <c r="C5" s="15"/>
      <c r="D5" s="15"/>
      <c r="E5" s="15">
        <v>100015</v>
      </c>
      <c r="F5" s="15" t="s">
        <v>530</v>
      </c>
      <c r="G5" s="15" t="s">
        <v>533</v>
      </c>
      <c r="H5" s="15" t="s">
        <v>779</v>
      </c>
      <c r="I5" s="33" t="s">
        <v>1529</v>
      </c>
      <c r="J5" s="33" t="s">
        <v>1529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 outlineLevel="2" x14ac:dyDescent="0.2">
      <c r="A6" s="15"/>
      <c r="B6" s="15"/>
      <c r="C6" s="15"/>
      <c r="D6" s="15"/>
      <c r="E6" s="15">
        <v>100014</v>
      </c>
      <c r="F6" s="15" t="s">
        <v>519</v>
      </c>
      <c r="G6" s="15" t="s">
        <v>521</v>
      </c>
      <c r="H6" s="15" t="s">
        <v>779</v>
      </c>
      <c r="I6" s="33" t="s">
        <v>1529</v>
      </c>
      <c r="J6" s="33" t="s">
        <v>1529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x14ac:dyDescent="0.2">
      <c r="A7" s="15" t="s">
        <v>170</v>
      </c>
      <c r="B7" s="12" t="s">
        <v>110</v>
      </c>
      <c r="C7" s="94" t="s">
        <v>114</v>
      </c>
      <c r="D7" s="94">
        <v>3</v>
      </c>
      <c r="E7" s="15">
        <v>100023</v>
      </c>
      <c r="F7" s="15" t="s">
        <v>590</v>
      </c>
      <c r="G7" s="15" t="s">
        <v>592</v>
      </c>
      <c r="H7" s="15" t="s">
        <v>779</v>
      </c>
      <c r="I7" s="33" t="s">
        <v>1529</v>
      </c>
      <c r="J7" s="33" t="s">
        <v>1529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 outlineLevel="1" x14ac:dyDescent="0.2">
      <c r="A8" s="15"/>
      <c r="B8" s="15"/>
      <c r="C8" s="15"/>
      <c r="D8" s="15"/>
      <c r="E8" s="15">
        <v>100024</v>
      </c>
      <c r="F8" s="15" t="s">
        <v>97</v>
      </c>
      <c r="G8" s="15" t="s">
        <v>598</v>
      </c>
      <c r="H8" s="15" t="s">
        <v>779</v>
      </c>
      <c r="I8" s="33" t="s">
        <v>1529</v>
      </c>
      <c r="J8" s="33" t="s">
        <v>1529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 outlineLevel="2" x14ac:dyDescent="0.2">
      <c r="A9" s="15"/>
      <c r="B9" s="15"/>
      <c r="C9" s="15"/>
      <c r="D9" s="15"/>
      <c r="E9" s="15">
        <v>100025</v>
      </c>
      <c r="F9" s="15" t="s">
        <v>605</v>
      </c>
      <c r="G9" s="15" t="s">
        <v>606</v>
      </c>
      <c r="H9" s="15" t="s">
        <v>779</v>
      </c>
      <c r="I9" s="33" t="s">
        <v>1529</v>
      </c>
      <c r="J9" s="33" t="s">
        <v>1529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 outlineLevel="2" x14ac:dyDescent="0.2">
      <c r="A10" s="15"/>
      <c r="B10" s="15"/>
      <c r="C10" s="15"/>
      <c r="D10" s="15"/>
      <c r="E10" s="15">
        <v>100008</v>
      </c>
      <c r="F10" s="15" t="s">
        <v>464</v>
      </c>
      <c r="G10" s="15" t="s">
        <v>465</v>
      </c>
      <c r="H10" s="15" t="s">
        <v>779</v>
      </c>
      <c r="I10" s="33" t="s">
        <v>1529</v>
      </c>
      <c r="J10" s="33" t="s">
        <v>1529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 outlineLevel="2" x14ac:dyDescent="0.2">
      <c r="A11" s="15"/>
      <c r="B11" s="15"/>
      <c r="C11" s="15"/>
      <c r="D11" s="15"/>
      <c r="E11" s="15">
        <v>100005</v>
      </c>
      <c r="F11" s="15" t="s">
        <v>431</v>
      </c>
      <c r="G11" s="15" t="s">
        <v>432</v>
      </c>
      <c r="H11" s="15" t="s">
        <v>779</v>
      </c>
      <c r="I11" s="33" t="s">
        <v>1529</v>
      </c>
      <c r="J11" s="33" t="s">
        <v>1529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 outlineLevel="2" x14ac:dyDescent="0.2">
      <c r="A12" s="15"/>
      <c r="B12" s="15"/>
      <c r="C12" s="15"/>
      <c r="D12" s="15"/>
      <c r="E12" s="15">
        <v>100007</v>
      </c>
      <c r="F12" s="15" t="s">
        <v>451</v>
      </c>
      <c r="G12" s="15" t="s">
        <v>453</v>
      </c>
      <c r="H12" s="15" t="s">
        <v>838</v>
      </c>
      <c r="I12" s="33" t="s">
        <v>1529</v>
      </c>
      <c r="J12" s="33" t="s">
        <v>1529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 outlineLevel="2" x14ac:dyDescent="0.2">
      <c r="A13" s="15"/>
      <c r="B13" s="15"/>
      <c r="C13" s="15"/>
      <c r="D13" s="15"/>
      <c r="E13" s="15">
        <v>100026</v>
      </c>
      <c r="F13" s="15" t="s">
        <v>611</v>
      </c>
      <c r="G13" s="15" t="s">
        <v>613</v>
      </c>
      <c r="H13" s="15" t="s">
        <v>838</v>
      </c>
      <c r="I13" s="33" t="s">
        <v>1529</v>
      </c>
      <c r="J13" s="33" t="s">
        <v>1529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 outlineLevel="2" x14ac:dyDescent="0.2">
      <c r="A14" s="15"/>
      <c r="B14" s="15"/>
      <c r="C14" s="15"/>
      <c r="D14" s="15"/>
      <c r="E14" s="15">
        <v>100027</v>
      </c>
      <c r="F14" s="15" t="s">
        <v>619</v>
      </c>
      <c r="G14" s="15" t="s">
        <v>622</v>
      </c>
      <c r="H14" s="15" t="s">
        <v>838</v>
      </c>
      <c r="I14" s="33" t="s">
        <v>1529</v>
      </c>
      <c r="J14" s="33" t="s">
        <v>1529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 x14ac:dyDescent="0.2">
      <c r="A15" s="15" t="s">
        <v>225</v>
      </c>
      <c r="B15" s="12" t="s">
        <v>79</v>
      </c>
      <c r="C15" s="94" t="s">
        <v>84</v>
      </c>
      <c r="D15" s="94">
        <v>5</v>
      </c>
      <c r="E15" s="15">
        <v>100008</v>
      </c>
      <c r="F15" s="15" t="s">
        <v>464</v>
      </c>
      <c r="G15" s="15" t="s">
        <v>465</v>
      </c>
      <c r="H15" s="15" t="s">
        <v>779</v>
      </c>
      <c r="I15" s="33" t="s">
        <v>1529</v>
      </c>
      <c r="J15" s="33" t="s">
        <v>1529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 outlineLevel="1" x14ac:dyDescent="0.2">
      <c r="A16" s="15"/>
      <c r="B16" s="15"/>
      <c r="C16" s="15"/>
      <c r="D16" s="15"/>
      <c r="E16" s="15">
        <v>100005</v>
      </c>
      <c r="F16" s="15" t="s">
        <v>431</v>
      </c>
      <c r="G16" s="15" t="s">
        <v>432</v>
      </c>
      <c r="H16" s="15" t="s">
        <v>779</v>
      </c>
      <c r="I16" s="33" t="s">
        <v>1529</v>
      </c>
      <c r="J16" s="33" t="s">
        <v>1529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 outlineLevel="2" x14ac:dyDescent="0.2">
      <c r="A17" s="15"/>
      <c r="B17" s="15"/>
      <c r="C17" s="15"/>
      <c r="D17" s="15"/>
      <c r="E17" s="15">
        <v>100007</v>
      </c>
      <c r="F17" s="15" t="s">
        <v>451</v>
      </c>
      <c r="G17" s="15" t="s">
        <v>453</v>
      </c>
      <c r="H17" s="15" t="s">
        <v>779</v>
      </c>
      <c r="I17" s="33" t="s">
        <v>1529</v>
      </c>
      <c r="J17" s="33" t="s">
        <v>1529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 outlineLevel="2" x14ac:dyDescent="0.2">
      <c r="A18" s="15"/>
      <c r="B18" s="15"/>
      <c r="C18" s="15"/>
      <c r="D18" s="15"/>
      <c r="E18" s="15">
        <v>100006</v>
      </c>
      <c r="F18" s="15" t="s">
        <v>441</v>
      </c>
      <c r="G18" s="15" t="s">
        <v>443</v>
      </c>
      <c r="H18" s="15" t="s">
        <v>779</v>
      </c>
      <c r="I18" s="33" t="s">
        <v>1529</v>
      </c>
      <c r="J18" s="33" t="s">
        <v>1529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 outlineLevel="2" x14ac:dyDescent="0.2">
      <c r="A19" s="15"/>
      <c r="B19" s="15"/>
      <c r="C19" s="15"/>
      <c r="D19" s="15"/>
      <c r="E19" s="15">
        <v>100016</v>
      </c>
      <c r="F19" s="15" t="s">
        <v>536</v>
      </c>
      <c r="G19" s="15" t="s">
        <v>538</v>
      </c>
      <c r="H19" s="15" t="s">
        <v>779</v>
      </c>
      <c r="I19" s="33" t="s">
        <v>1529</v>
      </c>
      <c r="J19" s="33" t="s">
        <v>1529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 outlineLevel="2" x14ac:dyDescent="0.2">
      <c r="A20" s="15"/>
      <c r="B20" s="15"/>
      <c r="C20" s="15"/>
      <c r="D20" s="15"/>
      <c r="E20" s="15">
        <v>100015</v>
      </c>
      <c r="F20" s="15" t="s">
        <v>530</v>
      </c>
      <c r="G20" s="15" t="s">
        <v>533</v>
      </c>
      <c r="H20" s="15" t="s">
        <v>779</v>
      </c>
      <c r="I20" s="33" t="s">
        <v>1529</v>
      </c>
      <c r="J20" s="33" t="s">
        <v>1529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.5" customHeight="1" outlineLevel="2" x14ac:dyDescent="0.2">
      <c r="A21" s="15"/>
      <c r="B21" s="15"/>
      <c r="C21" s="15"/>
      <c r="D21" s="15"/>
      <c r="E21" s="15">
        <v>100014</v>
      </c>
      <c r="F21" s="15" t="s">
        <v>519</v>
      </c>
      <c r="G21" s="15" t="s">
        <v>521</v>
      </c>
      <c r="H21" s="15" t="s">
        <v>838</v>
      </c>
      <c r="I21" s="33" t="s">
        <v>1529</v>
      </c>
      <c r="J21" s="33" t="s">
        <v>1529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 outlineLevel="2" x14ac:dyDescent="0.2">
      <c r="A22" s="15"/>
      <c r="B22" s="15"/>
      <c r="C22" s="15"/>
      <c r="D22" s="15"/>
      <c r="E22" s="15">
        <v>100033</v>
      </c>
      <c r="F22" s="15" t="s">
        <v>664</v>
      </c>
      <c r="G22" s="15" t="s">
        <v>666</v>
      </c>
      <c r="H22" s="15" t="s">
        <v>838</v>
      </c>
      <c r="I22" s="33" t="s">
        <v>1529</v>
      </c>
      <c r="J22" s="33" t="s">
        <v>1529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 outlineLevel="2" x14ac:dyDescent="0.2">
      <c r="A23" s="15"/>
      <c r="B23" s="15"/>
      <c r="C23" s="15"/>
      <c r="D23" s="15"/>
      <c r="E23" s="15">
        <v>100032</v>
      </c>
      <c r="F23" s="15" t="s">
        <v>659</v>
      </c>
      <c r="G23" s="15" t="s">
        <v>660</v>
      </c>
      <c r="H23" s="15" t="s">
        <v>838</v>
      </c>
      <c r="I23" s="33" t="s">
        <v>1529</v>
      </c>
      <c r="J23" s="33" t="s">
        <v>1529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 x14ac:dyDescent="0.2">
      <c r="A24" s="15" t="s">
        <v>250</v>
      </c>
      <c r="B24" s="12" t="s">
        <v>79</v>
      </c>
      <c r="C24" s="94" t="s">
        <v>84</v>
      </c>
      <c r="D24" s="94">
        <v>3</v>
      </c>
      <c r="E24" s="15">
        <v>100002</v>
      </c>
      <c r="F24" s="15" t="s">
        <v>81</v>
      </c>
      <c r="G24" s="15" t="s">
        <v>396</v>
      </c>
      <c r="H24" s="15" t="s">
        <v>779</v>
      </c>
      <c r="I24" s="33" t="s">
        <v>1529</v>
      </c>
      <c r="J24" s="33" t="s">
        <v>1529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 outlineLevel="1" x14ac:dyDescent="0.2">
      <c r="A25" s="15"/>
      <c r="B25" s="15"/>
      <c r="C25" s="15"/>
      <c r="D25" s="15"/>
      <c r="E25" s="15">
        <v>100003</v>
      </c>
      <c r="F25" s="15" t="s">
        <v>404</v>
      </c>
      <c r="G25" s="15" t="s">
        <v>407</v>
      </c>
      <c r="H25" s="15" t="s">
        <v>779</v>
      </c>
      <c r="I25" s="33" t="s">
        <v>1529</v>
      </c>
      <c r="J25" s="33" t="s">
        <v>1529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 outlineLevel="2" x14ac:dyDescent="0.2">
      <c r="A26" s="15"/>
      <c r="B26" s="15"/>
      <c r="C26" s="15"/>
      <c r="D26" s="15"/>
      <c r="E26" s="15">
        <v>100028</v>
      </c>
      <c r="F26" s="15" t="s">
        <v>95</v>
      </c>
      <c r="G26" s="15" t="s">
        <v>630</v>
      </c>
      <c r="H26" s="15" t="s">
        <v>779</v>
      </c>
      <c r="I26" s="33" t="s">
        <v>1529</v>
      </c>
      <c r="J26" s="33" t="s">
        <v>1529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 x14ac:dyDescent="0.2">
      <c r="A27" s="15" t="s">
        <v>303</v>
      </c>
      <c r="B27" s="12" t="s">
        <v>138</v>
      </c>
      <c r="C27" s="94" t="s">
        <v>142</v>
      </c>
      <c r="D27" s="94">
        <v>5</v>
      </c>
      <c r="E27" s="15">
        <v>100017</v>
      </c>
      <c r="F27" s="15" t="s">
        <v>544</v>
      </c>
      <c r="G27" s="15" t="s">
        <v>546</v>
      </c>
      <c r="H27" s="15" t="s">
        <v>779</v>
      </c>
      <c r="I27" s="33" t="s">
        <v>1529</v>
      </c>
      <c r="J27" s="33" t="s">
        <v>1529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 outlineLevel="1" x14ac:dyDescent="0.2">
      <c r="A28" s="15"/>
      <c r="B28" s="15"/>
      <c r="C28" s="15"/>
      <c r="D28" s="15"/>
      <c r="E28" s="15">
        <v>100034</v>
      </c>
      <c r="F28" s="15" t="s">
        <v>671</v>
      </c>
      <c r="G28" s="15" t="s">
        <v>673</v>
      </c>
      <c r="H28" s="15" t="s">
        <v>779</v>
      </c>
      <c r="I28" s="33" t="s">
        <v>1529</v>
      </c>
      <c r="J28" s="33" t="s">
        <v>1529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 outlineLevel="2" x14ac:dyDescent="0.2">
      <c r="A29" s="15"/>
      <c r="B29" s="15"/>
      <c r="C29" s="15"/>
      <c r="D29" s="15"/>
      <c r="E29" s="15">
        <v>100035</v>
      </c>
      <c r="F29" s="15" t="s">
        <v>678</v>
      </c>
      <c r="G29" s="15" t="s">
        <v>681</v>
      </c>
      <c r="H29" s="15" t="s">
        <v>779</v>
      </c>
      <c r="I29" s="33" t="s">
        <v>1529</v>
      </c>
      <c r="J29" s="33" t="s">
        <v>1529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5" customHeight="1" x14ac:dyDescent="0.2">
      <c r="A30" s="15" t="s">
        <v>313</v>
      </c>
      <c r="B30" s="12" t="s">
        <v>79</v>
      </c>
      <c r="C30" s="94" t="s">
        <v>84</v>
      </c>
      <c r="D30" s="94">
        <v>5</v>
      </c>
      <c r="E30" s="15">
        <v>100004</v>
      </c>
      <c r="F30" s="15" t="s">
        <v>418</v>
      </c>
      <c r="G30" s="15" t="s">
        <v>420</v>
      </c>
      <c r="H30" s="15" t="s">
        <v>779</v>
      </c>
      <c r="I30" s="33" t="s">
        <v>1529</v>
      </c>
      <c r="J30" s="33" t="s">
        <v>1529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 x14ac:dyDescent="0.2">
      <c r="A31" s="15" t="s">
        <v>323</v>
      </c>
      <c r="B31" s="12" t="s">
        <v>94</v>
      </c>
      <c r="C31" s="94" t="s">
        <v>98</v>
      </c>
      <c r="D31" s="94">
        <v>3</v>
      </c>
      <c r="E31" s="15">
        <v>100022</v>
      </c>
      <c r="F31" s="15" t="s">
        <v>970</v>
      </c>
      <c r="G31" s="15" t="s">
        <v>1530</v>
      </c>
      <c r="H31" s="15" t="s">
        <v>779</v>
      </c>
      <c r="I31" s="33" t="s">
        <v>1529</v>
      </c>
      <c r="J31" s="33" t="s">
        <v>1529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 outlineLevel="1" x14ac:dyDescent="0.2">
      <c r="A32" s="15"/>
      <c r="B32" s="15"/>
      <c r="C32" s="15"/>
      <c r="D32" s="15"/>
      <c r="E32" s="15">
        <v>100021</v>
      </c>
      <c r="F32" s="15" t="s">
        <v>582</v>
      </c>
      <c r="G32" s="15" t="s">
        <v>584</v>
      </c>
      <c r="H32" s="15" t="s">
        <v>779</v>
      </c>
      <c r="I32" s="33" t="s">
        <v>1529</v>
      </c>
      <c r="J32" s="33" t="s">
        <v>1529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 x14ac:dyDescent="0.2">
      <c r="A33" s="15" t="s">
        <v>333</v>
      </c>
      <c r="B33" s="12" t="s">
        <v>36</v>
      </c>
      <c r="C33" s="94" t="s">
        <v>46</v>
      </c>
      <c r="D33" s="94">
        <v>3</v>
      </c>
      <c r="E33" s="15">
        <v>100018</v>
      </c>
      <c r="F33" s="15" t="s">
        <v>551</v>
      </c>
      <c r="G33" s="15" t="s">
        <v>554</v>
      </c>
      <c r="H33" s="15" t="s">
        <v>779</v>
      </c>
      <c r="I33" s="33" t="s">
        <v>1529</v>
      </c>
      <c r="J33" s="33" t="s">
        <v>1529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 outlineLevel="1" x14ac:dyDescent="0.2">
      <c r="A34" s="15"/>
      <c r="B34" s="94"/>
      <c r="C34" s="94"/>
      <c r="D34" s="94"/>
      <c r="E34" s="15">
        <v>100001</v>
      </c>
      <c r="F34" s="15" t="s">
        <v>379</v>
      </c>
      <c r="G34" s="15" t="s">
        <v>381</v>
      </c>
      <c r="H34" s="15" t="s">
        <v>779</v>
      </c>
      <c r="I34" s="33" t="s">
        <v>1529</v>
      </c>
      <c r="J34" s="33" t="s">
        <v>1529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 outlineLevel="1" x14ac:dyDescent="0.2">
      <c r="A35" s="15"/>
      <c r="B35" s="94"/>
      <c r="C35" s="94"/>
      <c r="D35" s="94"/>
      <c r="E35" s="15">
        <v>100019</v>
      </c>
      <c r="F35" s="15" t="s">
        <v>565</v>
      </c>
      <c r="G35" s="15" t="s">
        <v>566</v>
      </c>
      <c r="H35" s="15" t="s">
        <v>779</v>
      </c>
      <c r="I35" s="33" t="s">
        <v>1529</v>
      </c>
      <c r="J35" s="33" t="s">
        <v>1529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5" customHeight="1" outlineLevel="1" x14ac:dyDescent="0.2">
      <c r="A36" s="15"/>
      <c r="B36" s="94"/>
      <c r="C36" s="94"/>
      <c r="D36" s="94"/>
      <c r="E36" s="15">
        <v>100020</v>
      </c>
      <c r="F36" s="15" t="s">
        <v>573</v>
      </c>
      <c r="G36" s="15" t="s">
        <v>575</v>
      </c>
      <c r="H36" s="15" t="s">
        <v>779</v>
      </c>
      <c r="I36" s="33" t="s">
        <v>1529</v>
      </c>
      <c r="J36" s="33" t="s">
        <v>1529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 outlineLevel="1" x14ac:dyDescent="0.2">
      <c r="A37" s="15"/>
      <c r="B37" s="94"/>
      <c r="C37" s="94"/>
      <c r="D37" s="94"/>
      <c r="E37" s="15">
        <v>100017</v>
      </c>
      <c r="F37" s="15" t="s">
        <v>544</v>
      </c>
      <c r="G37" s="15" t="s">
        <v>546</v>
      </c>
      <c r="H37" s="15" t="s">
        <v>779</v>
      </c>
      <c r="I37" s="33" t="s">
        <v>1529</v>
      </c>
      <c r="J37" s="33" t="s">
        <v>1529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 outlineLevel="1" x14ac:dyDescent="0.2">
      <c r="A38" s="15"/>
      <c r="B38" s="15"/>
      <c r="C38" s="15"/>
      <c r="D38" s="15"/>
      <c r="E38" s="15">
        <v>100034</v>
      </c>
      <c r="F38" s="15" t="s">
        <v>671</v>
      </c>
      <c r="G38" s="15" t="s">
        <v>673</v>
      </c>
      <c r="H38" s="15" t="s">
        <v>838</v>
      </c>
      <c r="I38" s="33" t="s">
        <v>1529</v>
      </c>
      <c r="J38" s="33" t="s">
        <v>1529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 outlineLevel="2" x14ac:dyDescent="0.2">
      <c r="A39" s="15"/>
      <c r="B39" s="15"/>
      <c r="C39" s="15"/>
      <c r="D39" s="15"/>
      <c r="E39" s="15">
        <v>100035</v>
      </c>
      <c r="F39" s="15" t="s">
        <v>678</v>
      </c>
      <c r="G39" s="15" t="s">
        <v>681</v>
      </c>
      <c r="H39" s="15" t="s">
        <v>838</v>
      </c>
      <c r="I39" s="33" t="s">
        <v>1529</v>
      </c>
      <c r="J39" s="33" t="s">
        <v>1529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 outlineLevel="2" x14ac:dyDescent="0.2">
      <c r="A40" s="15"/>
      <c r="B40" s="15"/>
      <c r="C40" s="15"/>
      <c r="D40" s="15"/>
      <c r="E40" s="15">
        <v>100004</v>
      </c>
      <c r="F40" s="15" t="s">
        <v>418</v>
      </c>
      <c r="G40" s="15" t="s">
        <v>420</v>
      </c>
      <c r="H40" s="15" t="s">
        <v>838</v>
      </c>
      <c r="I40" s="33" t="s">
        <v>1529</v>
      </c>
      <c r="J40" s="33" t="s">
        <v>1529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 x14ac:dyDescent="0.2">
      <c r="A41" s="15" t="s">
        <v>345</v>
      </c>
      <c r="B41" s="12" t="s">
        <v>213</v>
      </c>
      <c r="C41" s="94" t="s">
        <v>216</v>
      </c>
      <c r="D41" s="94">
        <v>4</v>
      </c>
      <c r="E41" s="15">
        <v>100029</v>
      </c>
      <c r="F41" s="15" t="s">
        <v>154</v>
      </c>
      <c r="G41" s="15" t="s">
        <v>635</v>
      </c>
      <c r="H41" s="15" t="s">
        <v>779</v>
      </c>
      <c r="I41" s="33" t="s">
        <v>1529</v>
      </c>
      <c r="J41" s="33" t="s">
        <v>1529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 outlineLevel="1" x14ac:dyDescent="0.2">
      <c r="A42" s="15"/>
      <c r="B42" s="15"/>
      <c r="C42" s="15"/>
      <c r="D42" s="15"/>
      <c r="E42" s="15">
        <v>100030</v>
      </c>
      <c r="F42" s="15" t="s">
        <v>215</v>
      </c>
      <c r="G42" s="15" t="s">
        <v>642</v>
      </c>
      <c r="H42" s="15" t="s">
        <v>779</v>
      </c>
      <c r="I42" s="33" t="s">
        <v>1529</v>
      </c>
      <c r="J42" s="33" t="s">
        <v>1529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 outlineLevel="2" x14ac:dyDescent="0.2">
      <c r="A43" s="15"/>
      <c r="B43" s="15"/>
      <c r="C43" s="15"/>
      <c r="D43" s="15"/>
      <c r="E43" s="15">
        <v>100031</v>
      </c>
      <c r="F43" s="15" t="s">
        <v>649</v>
      </c>
      <c r="G43" s="15" t="s">
        <v>651</v>
      </c>
      <c r="H43" s="15" t="s">
        <v>779</v>
      </c>
      <c r="I43" s="33" t="s">
        <v>1529</v>
      </c>
      <c r="J43" s="33" t="s">
        <v>1529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 x14ac:dyDescent="0.2">
      <c r="A44" s="15" t="s">
        <v>359</v>
      </c>
      <c r="B44" s="12" t="s">
        <v>123</v>
      </c>
      <c r="C44" s="94" t="s">
        <v>128</v>
      </c>
      <c r="D44" s="94">
        <v>1</v>
      </c>
      <c r="E44" s="15">
        <v>100009</v>
      </c>
      <c r="F44" s="15" t="s">
        <v>471</v>
      </c>
      <c r="G44" s="15" t="s">
        <v>473</v>
      </c>
      <c r="H44" s="15" t="s">
        <v>779</v>
      </c>
      <c r="I44" s="33" t="s">
        <v>1529</v>
      </c>
      <c r="J44" s="33" t="s">
        <v>1529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 outlineLevel="1" x14ac:dyDescent="0.2">
      <c r="A45" s="15"/>
      <c r="B45" s="15"/>
      <c r="C45" s="15"/>
      <c r="D45" s="15"/>
      <c r="E45" s="15">
        <v>100010</v>
      </c>
      <c r="F45" s="15" t="s">
        <v>479</v>
      </c>
      <c r="G45" s="15" t="s">
        <v>480</v>
      </c>
      <c r="H45" s="15" t="s">
        <v>779</v>
      </c>
      <c r="I45" s="33" t="s">
        <v>1529</v>
      </c>
      <c r="J45" s="33" t="s">
        <v>1529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 outlineLevel="2" x14ac:dyDescent="0.2">
      <c r="A46" s="15"/>
      <c r="B46" s="15"/>
      <c r="C46" s="15"/>
      <c r="D46" s="15"/>
      <c r="E46" s="15">
        <v>100013</v>
      </c>
      <c r="F46" s="15" t="s">
        <v>501</v>
      </c>
      <c r="G46" s="15" t="s">
        <v>504</v>
      </c>
      <c r="H46" s="15" t="s">
        <v>779</v>
      </c>
      <c r="I46" s="33" t="s">
        <v>1529</v>
      </c>
      <c r="J46" s="33" t="s">
        <v>1529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 outlineLevel="2" x14ac:dyDescent="0.2">
      <c r="A47" s="15"/>
      <c r="B47" s="15"/>
      <c r="C47" s="15"/>
      <c r="D47" s="15"/>
      <c r="E47" s="15">
        <v>100012</v>
      </c>
      <c r="F47" s="15" t="s">
        <v>1531</v>
      </c>
      <c r="G47" s="15" t="s">
        <v>1532</v>
      </c>
      <c r="H47" s="15" t="s">
        <v>779</v>
      </c>
      <c r="I47" s="33" t="s">
        <v>1529</v>
      </c>
      <c r="J47" s="33" t="s">
        <v>1529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 outlineLevel="2" x14ac:dyDescent="0.2">
      <c r="A48" s="15"/>
      <c r="B48" s="15"/>
      <c r="C48" s="15"/>
      <c r="D48" s="15"/>
      <c r="E48" s="15">
        <v>100011</v>
      </c>
      <c r="F48" s="15" t="s">
        <v>486</v>
      </c>
      <c r="G48" s="15" t="s">
        <v>490</v>
      </c>
      <c r="H48" s="15" t="s">
        <v>779</v>
      </c>
      <c r="I48" s="33" t="s">
        <v>1529</v>
      </c>
      <c r="J48" s="33" t="s">
        <v>1529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A1:J48" xr:uid="{00000000-0009-0000-0000-000009000000}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2.625" defaultRowHeight="15" customHeight="1" x14ac:dyDescent="0.2"/>
  <cols>
    <col min="1" max="1" width="28.25" customWidth="1"/>
    <col min="2" max="2" width="13.375" customWidth="1"/>
    <col min="3" max="3" width="7.25" customWidth="1"/>
    <col min="4" max="4" width="42.125" customWidth="1"/>
    <col min="5" max="5" width="20.375" customWidth="1"/>
    <col min="6" max="6" width="11" customWidth="1"/>
    <col min="7" max="7" width="25.375" customWidth="1"/>
    <col min="8" max="26" width="7.625" customWidth="1"/>
  </cols>
  <sheetData>
    <row r="1" spans="1:26" ht="13.5" customHeight="1" x14ac:dyDescent="0.2">
      <c r="A1" s="15" t="s">
        <v>53</v>
      </c>
      <c r="B1" s="15" t="s">
        <v>516</v>
      </c>
      <c r="C1" s="15" t="s">
        <v>507</v>
      </c>
      <c r="D1" s="15" t="s">
        <v>1115</v>
      </c>
      <c r="E1" s="15" t="s">
        <v>76</v>
      </c>
      <c r="F1" s="15" t="s">
        <v>505</v>
      </c>
      <c r="G1" s="15" t="s">
        <v>517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3.5" customHeight="1" x14ac:dyDescent="0.2">
      <c r="A2" s="15" t="s">
        <v>70</v>
      </c>
      <c r="B2" s="15" t="s">
        <v>534</v>
      </c>
      <c r="C2" s="29">
        <v>200</v>
      </c>
      <c r="D2" s="15" t="s">
        <v>1533</v>
      </c>
      <c r="E2" s="15" t="s">
        <v>292</v>
      </c>
      <c r="F2" s="15">
        <v>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2">
      <c r="A3" s="15" t="s">
        <v>90</v>
      </c>
      <c r="B3" s="15" t="s">
        <v>558</v>
      </c>
      <c r="C3" s="29">
        <v>100</v>
      </c>
      <c r="D3" s="15" t="s">
        <v>1534</v>
      </c>
      <c r="E3" s="15" t="s">
        <v>1535</v>
      </c>
      <c r="F3" s="15">
        <v>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x14ac:dyDescent="0.2">
      <c r="A4" s="15" t="s">
        <v>112</v>
      </c>
      <c r="B4" s="15" t="s">
        <v>558</v>
      </c>
      <c r="C4" s="29">
        <v>200</v>
      </c>
      <c r="D4" s="15" t="s">
        <v>200</v>
      </c>
      <c r="E4" s="15" t="s">
        <v>1536</v>
      </c>
      <c r="F4" s="15">
        <v>7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">
      <c r="A5" s="15" t="s">
        <v>126</v>
      </c>
      <c r="B5" s="15" t="s">
        <v>558</v>
      </c>
      <c r="C5" s="29">
        <v>300</v>
      </c>
      <c r="D5" s="15" t="s">
        <v>1537</v>
      </c>
      <c r="E5" s="15" t="s">
        <v>300</v>
      </c>
      <c r="F5" s="15">
        <v>5</v>
      </c>
      <c r="G5" s="15" t="s">
        <v>578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 x14ac:dyDescent="0.2">
      <c r="A6" s="15" t="s">
        <v>139</v>
      </c>
      <c r="B6" s="15" t="s">
        <v>558</v>
      </c>
      <c r="C6" s="29">
        <v>200</v>
      </c>
      <c r="D6" s="15" t="s">
        <v>225</v>
      </c>
      <c r="E6" s="15" t="s">
        <v>306</v>
      </c>
      <c r="F6" s="15">
        <v>5</v>
      </c>
      <c r="G6" s="15" t="s">
        <v>587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x14ac:dyDescent="0.2">
      <c r="A7" s="15" t="s">
        <v>155</v>
      </c>
      <c r="B7" s="15" t="s">
        <v>558</v>
      </c>
      <c r="C7" s="29">
        <v>200</v>
      </c>
      <c r="D7" s="15" t="s">
        <v>238</v>
      </c>
      <c r="E7" s="15" t="s">
        <v>318</v>
      </c>
      <c r="F7" s="15">
        <v>5</v>
      </c>
      <c r="G7" s="15" t="s">
        <v>595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 x14ac:dyDescent="0.2">
      <c r="A8" s="15" t="s">
        <v>170</v>
      </c>
      <c r="B8" s="15" t="s">
        <v>558</v>
      </c>
      <c r="C8" s="29">
        <v>200</v>
      </c>
      <c r="D8" s="15" t="s">
        <v>250</v>
      </c>
      <c r="E8" s="15" t="s">
        <v>326</v>
      </c>
      <c r="F8" s="15">
        <v>5</v>
      </c>
      <c r="G8" s="15" t="s">
        <v>603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 x14ac:dyDescent="0.2">
      <c r="A9" s="15" t="s">
        <v>179</v>
      </c>
      <c r="B9" s="15" t="s">
        <v>558</v>
      </c>
      <c r="C9" s="29">
        <v>300</v>
      </c>
      <c r="D9" s="15" t="s">
        <v>255</v>
      </c>
      <c r="E9" s="15" t="s">
        <v>1538</v>
      </c>
      <c r="F9" s="15">
        <v>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 x14ac:dyDescent="0.2">
      <c r="A10" s="15" t="s">
        <v>192</v>
      </c>
      <c r="B10" s="15" t="s">
        <v>534</v>
      </c>
      <c r="C10" s="29">
        <v>300</v>
      </c>
      <c r="D10" s="15" t="s">
        <v>259</v>
      </c>
      <c r="E10" s="15" t="s">
        <v>282</v>
      </c>
      <c r="F10" s="15">
        <v>5</v>
      </c>
      <c r="G10" s="15" t="s">
        <v>621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 x14ac:dyDescent="0.2">
      <c r="A11" s="15" t="s">
        <v>196</v>
      </c>
      <c r="B11" s="15" t="s">
        <v>534</v>
      </c>
      <c r="C11" s="29">
        <v>150</v>
      </c>
      <c r="D11" s="15" t="s">
        <v>265</v>
      </c>
      <c r="E11" s="15" t="s">
        <v>292</v>
      </c>
      <c r="F11" s="15">
        <v>3</v>
      </c>
      <c r="G11" s="15" t="s">
        <v>631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 x14ac:dyDescent="0.2">
      <c r="A12" s="15" t="s">
        <v>200</v>
      </c>
      <c r="B12" s="15" t="s">
        <v>558</v>
      </c>
      <c r="C12" s="29">
        <v>150</v>
      </c>
      <c r="D12" s="15" t="s">
        <v>287</v>
      </c>
      <c r="E12" s="15" t="s">
        <v>1536</v>
      </c>
      <c r="F12" s="15">
        <v>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 x14ac:dyDescent="0.2">
      <c r="A13" s="15" t="s">
        <v>211</v>
      </c>
      <c r="B13" s="15" t="s">
        <v>558</v>
      </c>
      <c r="C13" s="29">
        <v>250</v>
      </c>
      <c r="D13" s="15" t="s">
        <v>1539</v>
      </c>
      <c r="E13" s="15" t="s">
        <v>300</v>
      </c>
      <c r="F13" s="15">
        <v>3</v>
      </c>
      <c r="G13" s="15" t="s">
        <v>644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 x14ac:dyDescent="0.2">
      <c r="A14" s="15" t="s">
        <v>225</v>
      </c>
      <c r="B14" s="15" t="s">
        <v>558</v>
      </c>
      <c r="C14" s="29">
        <v>150</v>
      </c>
      <c r="D14" s="15" t="s">
        <v>1540</v>
      </c>
      <c r="E14" s="15" t="s">
        <v>306</v>
      </c>
      <c r="F14" s="15">
        <v>3</v>
      </c>
      <c r="G14" s="15" t="s">
        <v>657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 x14ac:dyDescent="0.2">
      <c r="A15" s="15" t="s">
        <v>238</v>
      </c>
      <c r="B15" s="15" t="s">
        <v>558</v>
      </c>
      <c r="C15" s="29">
        <v>150</v>
      </c>
      <c r="D15" s="15" t="s">
        <v>1541</v>
      </c>
      <c r="E15" s="15" t="s">
        <v>318</v>
      </c>
      <c r="F15" s="15">
        <v>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 x14ac:dyDescent="0.2">
      <c r="A16" s="15" t="s">
        <v>250</v>
      </c>
      <c r="B16" s="15" t="s">
        <v>558</v>
      </c>
      <c r="C16" s="29">
        <v>150</v>
      </c>
      <c r="D16" s="15" t="s">
        <v>1542</v>
      </c>
      <c r="E16" s="15" t="s">
        <v>326</v>
      </c>
      <c r="F16" s="15">
        <v>3</v>
      </c>
      <c r="G16" s="15" t="s">
        <v>603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 x14ac:dyDescent="0.2">
      <c r="A17" s="15" t="s">
        <v>255</v>
      </c>
      <c r="B17" s="15" t="s">
        <v>558</v>
      </c>
      <c r="C17" s="29">
        <v>250</v>
      </c>
      <c r="D17" s="15" t="s">
        <v>1543</v>
      </c>
      <c r="E17" s="15" t="s">
        <v>330</v>
      </c>
      <c r="F17" s="15">
        <v>3</v>
      </c>
      <c r="G17" s="15" t="s">
        <v>679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 x14ac:dyDescent="0.2">
      <c r="A18" s="15" t="s">
        <v>259</v>
      </c>
      <c r="B18" s="15" t="s">
        <v>534</v>
      </c>
      <c r="C18" s="29">
        <v>250</v>
      </c>
      <c r="D18" s="15" t="s">
        <v>352</v>
      </c>
      <c r="E18" s="15" t="s">
        <v>282</v>
      </c>
      <c r="F18" s="15">
        <v>3</v>
      </c>
      <c r="G18" s="15" t="s">
        <v>687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 x14ac:dyDescent="0.2">
      <c r="A19" s="15" t="s">
        <v>265</v>
      </c>
      <c r="B19" s="15" t="s">
        <v>534</v>
      </c>
      <c r="C19" s="29">
        <v>100</v>
      </c>
      <c r="D19" s="15" t="s">
        <v>32</v>
      </c>
      <c r="E19" s="15" t="s">
        <v>292</v>
      </c>
      <c r="F19" s="15">
        <v>3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 x14ac:dyDescent="0.2">
      <c r="A20" s="15" t="s">
        <v>270</v>
      </c>
      <c r="B20" s="15" t="s">
        <v>558</v>
      </c>
      <c r="C20" s="29">
        <v>100</v>
      </c>
      <c r="D20" s="15" t="s">
        <v>32</v>
      </c>
      <c r="E20" s="15" t="s">
        <v>354</v>
      </c>
      <c r="F20" s="15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.5" customHeight="1" x14ac:dyDescent="0.2">
      <c r="A21" s="15" t="s">
        <v>275</v>
      </c>
      <c r="B21" s="15" t="s">
        <v>558</v>
      </c>
      <c r="C21" s="29">
        <v>100</v>
      </c>
      <c r="D21" s="15" t="s">
        <v>32</v>
      </c>
      <c r="E21" s="15" t="s">
        <v>314</v>
      </c>
      <c r="F21" s="15">
        <v>3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 x14ac:dyDescent="0.2">
      <c r="A22" s="15" t="s">
        <v>287</v>
      </c>
      <c r="B22" s="15" t="s">
        <v>558</v>
      </c>
      <c r="C22" s="29">
        <v>100</v>
      </c>
      <c r="D22" s="15" t="s">
        <v>32</v>
      </c>
      <c r="E22" s="15" t="s">
        <v>336</v>
      </c>
      <c r="F22" s="15">
        <v>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 x14ac:dyDescent="0.2">
      <c r="A23" s="15" t="s">
        <v>291</v>
      </c>
      <c r="B23" s="15" t="s">
        <v>534</v>
      </c>
      <c r="C23" s="29">
        <v>100</v>
      </c>
      <c r="D23" s="15" t="s">
        <v>32</v>
      </c>
      <c r="E23" s="15" t="s">
        <v>347</v>
      </c>
      <c r="F23" s="15">
        <v>3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 x14ac:dyDescent="0.2">
      <c r="A24" s="15" t="s">
        <v>303</v>
      </c>
      <c r="B24" s="15" t="s">
        <v>558</v>
      </c>
      <c r="C24" s="29">
        <v>200</v>
      </c>
      <c r="D24" s="15" t="s">
        <v>32</v>
      </c>
      <c r="E24" s="15" t="s">
        <v>300</v>
      </c>
      <c r="F24" s="15">
        <v>3</v>
      </c>
      <c r="G24" s="15" t="s">
        <v>644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 x14ac:dyDescent="0.2">
      <c r="A25" s="15" t="s">
        <v>313</v>
      </c>
      <c r="B25" s="15" t="s">
        <v>558</v>
      </c>
      <c r="C25" s="29">
        <v>100</v>
      </c>
      <c r="D25" s="15" t="s">
        <v>32</v>
      </c>
      <c r="E25" s="15" t="s">
        <v>306</v>
      </c>
      <c r="F25" s="15">
        <v>3</v>
      </c>
      <c r="G25" s="15" t="s">
        <v>657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 x14ac:dyDescent="0.2">
      <c r="A26" s="15" t="s">
        <v>323</v>
      </c>
      <c r="B26" s="15" t="s">
        <v>558</v>
      </c>
      <c r="C26" s="29">
        <v>100</v>
      </c>
      <c r="D26" s="15" t="s">
        <v>32</v>
      </c>
      <c r="E26" s="15" t="s">
        <v>318</v>
      </c>
      <c r="F26" s="15">
        <v>3</v>
      </c>
      <c r="G26" s="15" t="s">
        <v>722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 x14ac:dyDescent="0.2">
      <c r="A27" s="15" t="s">
        <v>333</v>
      </c>
      <c r="B27" s="15" t="s">
        <v>558</v>
      </c>
      <c r="C27" s="29">
        <v>100</v>
      </c>
      <c r="D27" s="15" t="s">
        <v>32</v>
      </c>
      <c r="E27" s="15" t="s">
        <v>326</v>
      </c>
      <c r="F27" s="15">
        <v>3</v>
      </c>
      <c r="G27" s="15" t="s">
        <v>631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 x14ac:dyDescent="0.2">
      <c r="A28" s="15" t="s">
        <v>345</v>
      </c>
      <c r="B28" s="15" t="s">
        <v>558</v>
      </c>
      <c r="C28" s="29">
        <v>200</v>
      </c>
      <c r="D28" s="15" t="s">
        <v>32</v>
      </c>
      <c r="E28" s="15" t="s">
        <v>330</v>
      </c>
      <c r="F28" s="15">
        <v>3</v>
      </c>
      <c r="G28" s="15" t="s">
        <v>679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 x14ac:dyDescent="0.2">
      <c r="A29" s="15" t="s">
        <v>352</v>
      </c>
      <c r="B29" s="15" t="s">
        <v>534</v>
      </c>
      <c r="C29" s="29">
        <v>200</v>
      </c>
      <c r="D29" s="15" t="s">
        <v>32</v>
      </c>
      <c r="E29" s="15" t="s">
        <v>282</v>
      </c>
      <c r="F29" s="15">
        <v>3</v>
      </c>
      <c r="G29" s="15" t="s">
        <v>736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5" customHeight="1" x14ac:dyDescent="0.2">
      <c r="A30" s="15" t="s">
        <v>359</v>
      </c>
      <c r="B30" s="15" t="s">
        <v>558</v>
      </c>
      <c r="C30" s="29">
        <v>100</v>
      </c>
      <c r="D30" s="15" t="s">
        <v>32</v>
      </c>
      <c r="E30" s="15" t="s">
        <v>309</v>
      </c>
      <c r="F30" s="15">
        <v>3</v>
      </c>
      <c r="G30" s="15" t="s">
        <v>739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 x14ac:dyDescent="0.2">
      <c r="A31" s="15" t="s">
        <v>364</v>
      </c>
      <c r="B31" s="15" t="s">
        <v>558</v>
      </c>
      <c r="C31" s="29">
        <v>100</v>
      </c>
      <c r="D31" s="15" t="s">
        <v>32</v>
      </c>
      <c r="E31" s="15" t="s">
        <v>322</v>
      </c>
      <c r="F31" s="15">
        <v>3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2.625" defaultRowHeight="15" customHeight="1" x14ac:dyDescent="0.2"/>
  <cols>
    <col min="1" max="1" width="10.5" customWidth="1"/>
    <col min="2" max="2" width="12" customWidth="1"/>
    <col min="3" max="3" width="11.75" customWidth="1"/>
    <col min="4" max="4" width="20" customWidth="1"/>
    <col min="5" max="5" width="9.375" customWidth="1"/>
    <col min="6" max="6" width="10.375" customWidth="1"/>
    <col min="7" max="7" width="5.125" customWidth="1"/>
    <col min="8" max="8" width="7" customWidth="1"/>
    <col min="9" max="9" width="16.875" customWidth="1"/>
    <col min="10" max="10" width="12.875" customWidth="1"/>
    <col min="11" max="11" width="14.125" customWidth="1"/>
    <col min="12" max="12" width="12.125" customWidth="1"/>
    <col min="13" max="13" width="7.125" customWidth="1"/>
    <col min="14" max="16" width="7.75" customWidth="1"/>
    <col min="17" max="26" width="7.625" customWidth="1"/>
  </cols>
  <sheetData>
    <row r="1" spans="1:26" ht="13.5" customHeight="1" x14ac:dyDescent="0.2">
      <c r="A1" s="22" t="s">
        <v>363</v>
      </c>
      <c r="B1" s="28" t="s">
        <v>365</v>
      </c>
      <c r="C1" s="28" t="s">
        <v>367</v>
      </c>
      <c r="D1" s="28" t="s">
        <v>368</v>
      </c>
      <c r="E1" s="28" t="s">
        <v>369</v>
      </c>
      <c r="F1" s="28" t="s">
        <v>370</v>
      </c>
      <c r="G1" s="28" t="s">
        <v>371</v>
      </c>
      <c r="H1" s="22" t="s">
        <v>372</v>
      </c>
      <c r="I1" s="28" t="s">
        <v>373</v>
      </c>
      <c r="J1" s="22" t="s">
        <v>375</v>
      </c>
      <c r="K1" s="28" t="s">
        <v>732</v>
      </c>
      <c r="L1" s="22" t="s">
        <v>731</v>
      </c>
      <c r="M1" s="28" t="s">
        <v>730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3.5" customHeight="1" x14ac:dyDescent="0.2">
      <c r="A2" s="17" t="s">
        <v>377</v>
      </c>
      <c r="B2" s="15" t="s">
        <v>379</v>
      </c>
      <c r="C2" s="15" t="s">
        <v>381</v>
      </c>
      <c r="D2" s="28" t="s">
        <v>382</v>
      </c>
      <c r="E2" s="28" t="s">
        <v>383</v>
      </c>
      <c r="F2" s="28" t="s">
        <v>52</v>
      </c>
      <c r="G2" s="28" t="s">
        <v>384</v>
      </c>
      <c r="H2" s="22" t="s">
        <v>386</v>
      </c>
      <c r="I2" s="28" t="s">
        <v>387</v>
      </c>
      <c r="J2" s="17" t="s">
        <v>388</v>
      </c>
      <c r="K2" s="28" t="s">
        <v>737</v>
      </c>
      <c r="L2" s="17" t="s">
        <v>388</v>
      </c>
      <c r="M2" s="28">
        <v>250</v>
      </c>
      <c r="N2" s="28"/>
      <c r="O2" s="15"/>
      <c r="P2" s="15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3.5" customHeight="1" x14ac:dyDescent="0.2">
      <c r="A3" s="17" t="s">
        <v>394</v>
      </c>
      <c r="B3" s="15" t="s">
        <v>81</v>
      </c>
      <c r="C3" s="15" t="s">
        <v>396</v>
      </c>
      <c r="D3" s="28" t="s">
        <v>397</v>
      </c>
      <c r="E3" s="28"/>
      <c r="F3" s="28" t="s">
        <v>398</v>
      </c>
      <c r="G3" s="28" t="s">
        <v>54</v>
      </c>
      <c r="H3" s="22" t="s">
        <v>399</v>
      </c>
      <c r="I3" s="28" t="s">
        <v>401</v>
      </c>
      <c r="J3" s="17" t="s">
        <v>402</v>
      </c>
      <c r="K3" s="28" t="s">
        <v>737</v>
      </c>
      <c r="L3" s="17" t="s">
        <v>402</v>
      </c>
      <c r="M3" s="28">
        <v>250</v>
      </c>
      <c r="N3" s="28"/>
      <c r="O3" s="15"/>
      <c r="P3" s="15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3.5" customHeight="1" x14ac:dyDescent="0.2">
      <c r="A4" s="17" t="s">
        <v>394</v>
      </c>
      <c r="B4" s="15"/>
      <c r="C4" s="15"/>
      <c r="D4" s="28"/>
      <c r="E4" s="28"/>
      <c r="F4" s="28"/>
      <c r="G4" s="28"/>
      <c r="H4" s="22"/>
      <c r="I4" s="28"/>
      <c r="J4" s="15"/>
      <c r="K4" s="28" t="s">
        <v>754</v>
      </c>
      <c r="L4" s="17" t="s">
        <v>752</v>
      </c>
      <c r="M4" s="28">
        <v>300</v>
      </c>
      <c r="N4" s="28"/>
      <c r="O4" s="15"/>
      <c r="P4" s="15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3.5" customHeight="1" x14ac:dyDescent="0.2">
      <c r="A5" s="17" t="s">
        <v>394</v>
      </c>
      <c r="B5" s="15"/>
      <c r="C5" s="15"/>
      <c r="D5" s="28"/>
      <c r="E5" s="28"/>
      <c r="F5" s="28"/>
      <c r="G5" s="28"/>
      <c r="H5" s="22"/>
      <c r="I5" s="28"/>
      <c r="J5" s="15"/>
      <c r="K5" s="28" t="s">
        <v>761</v>
      </c>
      <c r="L5" s="17" t="s">
        <v>759</v>
      </c>
      <c r="M5" s="28">
        <v>350</v>
      </c>
      <c r="N5" s="28"/>
      <c r="O5" s="15"/>
      <c r="P5" s="15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3.5" customHeight="1" x14ac:dyDescent="0.2">
      <c r="A6" s="17" t="s">
        <v>403</v>
      </c>
      <c r="B6" s="15" t="s">
        <v>404</v>
      </c>
      <c r="C6" s="15" t="s">
        <v>407</v>
      </c>
      <c r="D6" s="28" t="s">
        <v>409</v>
      </c>
      <c r="E6" s="28" t="s">
        <v>411</v>
      </c>
      <c r="F6" s="28" t="s">
        <v>412</v>
      </c>
      <c r="G6" s="28" t="s">
        <v>54</v>
      </c>
      <c r="H6" s="22" t="s">
        <v>413</v>
      </c>
      <c r="I6" s="28" t="s">
        <v>414</v>
      </c>
      <c r="J6" s="17" t="s">
        <v>415</v>
      </c>
      <c r="K6" s="28" t="s">
        <v>737</v>
      </c>
      <c r="L6" s="17" t="s">
        <v>415</v>
      </c>
      <c r="M6" s="28">
        <v>225</v>
      </c>
      <c r="N6" s="28"/>
      <c r="O6" s="15"/>
      <c r="P6" s="15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3.5" customHeight="1" x14ac:dyDescent="0.2">
      <c r="A7" s="17" t="s">
        <v>417</v>
      </c>
      <c r="B7" s="15" t="s">
        <v>418</v>
      </c>
      <c r="C7" s="15" t="s">
        <v>420</v>
      </c>
      <c r="D7" s="28" t="s">
        <v>422</v>
      </c>
      <c r="E7" s="28"/>
      <c r="F7" s="28" t="s">
        <v>423</v>
      </c>
      <c r="G7" s="28" t="s">
        <v>425</v>
      </c>
      <c r="H7" s="22" t="s">
        <v>426</v>
      </c>
      <c r="I7" s="28"/>
      <c r="J7" s="17" t="s">
        <v>428</v>
      </c>
      <c r="K7" s="28" t="s">
        <v>754</v>
      </c>
      <c r="L7" s="17" t="s">
        <v>428</v>
      </c>
      <c r="M7" s="28">
        <v>300</v>
      </c>
      <c r="N7" s="28"/>
      <c r="O7" s="15"/>
      <c r="P7" s="15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3.5" customHeight="1" x14ac:dyDescent="0.2">
      <c r="A8" s="17" t="s">
        <v>417</v>
      </c>
      <c r="B8" s="15"/>
      <c r="C8" s="15"/>
      <c r="D8" s="28"/>
      <c r="E8" s="28"/>
      <c r="F8" s="28"/>
      <c r="G8" s="28"/>
      <c r="H8" s="22"/>
      <c r="I8" s="28"/>
      <c r="J8" s="15"/>
      <c r="K8" s="28" t="s">
        <v>761</v>
      </c>
      <c r="L8" s="17" t="s">
        <v>775</v>
      </c>
      <c r="M8" s="28">
        <v>350</v>
      </c>
      <c r="N8" s="28"/>
      <c r="O8" s="15"/>
      <c r="P8" s="15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3.5" customHeight="1" x14ac:dyDescent="0.2">
      <c r="A9" s="17" t="s">
        <v>430</v>
      </c>
      <c r="B9" s="15" t="s">
        <v>431</v>
      </c>
      <c r="C9" s="15" t="s">
        <v>432</v>
      </c>
      <c r="D9" s="28" t="s">
        <v>433</v>
      </c>
      <c r="E9" s="28"/>
      <c r="F9" s="28" t="s">
        <v>412</v>
      </c>
      <c r="G9" s="28" t="s">
        <v>54</v>
      </c>
      <c r="H9" s="22" t="s">
        <v>436</v>
      </c>
      <c r="I9" s="28" t="s">
        <v>437</v>
      </c>
      <c r="J9" s="17" t="s">
        <v>438</v>
      </c>
      <c r="K9" s="28" t="s">
        <v>761</v>
      </c>
      <c r="L9" s="17" t="s">
        <v>438</v>
      </c>
      <c r="M9" s="28">
        <v>325</v>
      </c>
      <c r="N9" s="28"/>
      <c r="O9" s="15"/>
      <c r="P9" s="15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3.5" customHeight="1" x14ac:dyDescent="0.2">
      <c r="A10" s="17" t="s">
        <v>440</v>
      </c>
      <c r="B10" s="15" t="s">
        <v>441</v>
      </c>
      <c r="C10" s="15" t="s">
        <v>443</v>
      </c>
      <c r="D10" s="28" t="s">
        <v>444</v>
      </c>
      <c r="E10" s="28"/>
      <c r="F10" s="28" t="s">
        <v>186</v>
      </c>
      <c r="G10" s="28" t="s">
        <v>54</v>
      </c>
      <c r="H10" s="22" t="s">
        <v>446</v>
      </c>
      <c r="I10" s="28" t="s">
        <v>448</v>
      </c>
      <c r="J10" s="17" t="s">
        <v>449</v>
      </c>
      <c r="K10" s="28" t="s">
        <v>737</v>
      </c>
      <c r="L10" s="17" t="s">
        <v>449</v>
      </c>
      <c r="M10" s="28">
        <v>250</v>
      </c>
      <c r="N10" s="28"/>
      <c r="O10" s="15"/>
      <c r="P10" s="15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3.5" customHeight="1" x14ac:dyDescent="0.2">
      <c r="A11" s="17" t="s">
        <v>440</v>
      </c>
      <c r="B11" s="15"/>
      <c r="C11" s="15"/>
      <c r="D11" s="28"/>
      <c r="E11" s="28"/>
      <c r="F11" s="28"/>
      <c r="G11" s="28"/>
      <c r="H11" s="22"/>
      <c r="I11" s="28"/>
      <c r="J11" s="15"/>
      <c r="K11" s="28" t="s">
        <v>761</v>
      </c>
      <c r="L11" s="17" t="s">
        <v>783</v>
      </c>
      <c r="M11" s="28">
        <v>350</v>
      </c>
      <c r="N11" s="28"/>
      <c r="O11" s="15"/>
      <c r="P11" s="15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5" customHeight="1" x14ac:dyDescent="0.2">
      <c r="A12" s="17" t="s">
        <v>440</v>
      </c>
      <c r="B12" s="15"/>
      <c r="C12" s="15"/>
      <c r="D12" s="28"/>
      <c r="E12" s="28"/>
      <c r="F12" s="28"/>
      <c r="G12" s="28"/>
      <c r="H12" s="22"/>
      <c r="I12" s="28"/>
      <c r="J12" s="15"/>
      <c r="K12" s="28" t="s">
        <v>754</v>
      </c>
      <c r="L12" s="17" t="s">
        <v>785</v>
      </c>
      <c r="M12" s="28">
        <v>300</v>
      </c>
      <c r="N12" s="28"/>
      <c r="O12" s="15"/>
      <c r="P12" s="15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5" customHeight="1" x14ac:dyDescent="0.2">
      <c r="A13" s="17" t="s">
        <v>450</v>
      </c>
      <c r="B13" s="15" t="s">
        <v>451</v>
      </c>
      <c r="C13" s="15" t="s">
        <v>453</v>
      </c>
      <c r="D13" s="28" t="s">
        <v>454</v>
      </c>
      <c r="E13" s="28" t="s">
        <v>456</v>
      </c>
      <c r="F13" s="28" t="s">
        <v>458</v>
      </c>
      <c r="G13" s="28" t="s">
        <v>54</v>
      </c>
      <c r="H13" s="17" t="s">
        <v>459</v>
      </c>
      <c r="I13" s="28">
        <v>6178887654</v>
      </c>
      <c r="J13" s="17" t="s">
        <v>461</v>
      </c>
      <c r="K13" s="28" t="s">
        <v>761</v>
      </c>
      <c r="L13" s="17" t="s">
        <v>461</v>
      </c>
      <c r="M13" s="28">
        <v>350</v>
      </c>
      <c r="N13" s="28"/>
      <c r="O13" s="15"/>
      <c r="P13" s="15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5" customHeight="1" x14ac:dyDescent="0.2">
      <c r="A14" s="17" t="s">
        <v>463</v>
      </c>
      <c r="B14" s="15" t="s">
        <v>464</v>
      </c>
      <c r="C14" s="15" t="s">
        <v>465</v>
      </c>
      <c r="D14" s="28" t="s">
        <v>466</v>
      </c>
      <c r="E14" s="28"/>
      <c r="F14" s="28" t="s">
        <v>467</v>
      </c>
      <c r="G14" s="28" t="s">
        <v>54</v>
      </c>
      <c r="H14" s="22"/>
      <c r="I14" s="28"/>
      <c r="J14" s="17" t="s">
        <v>468</v>
      </c>
      <c r="K14" s="28" t="s">
        <v>737</v>
      </c>
      <c r="L14" s="17" t="s">
        <v>468</v>
      </c>
      <c r="M14" s="28">
        <v>200</v>
      </c>
      <c r="N14" s="28"/>
      <c r="O14" s="15"/>
      <c r="P14" s="15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5" customHeight="1" x14ac:dyDescent="0.2">
      <c r="A15" s="17" t="s">
        <v>470</v>
      </c>
      <c r="B15" s="15" t="s">
        <v>471</v>
      </c>
      <c r="C15" s="15" t="s">
        <v>473</v>
      </c>
      <c r="D15" s="28" t="s">
        <v>474</v>
      </c>
      <c r="E15" s="28"/>
      <c r="F15" s="28" t="s">
        <v>52</v>
      </c>
      <c r="G15" s="28" t="s">
        <v>384</v>
      </c>
      <c r="H15" s="22" t="s">
        <v>386</v>
      </c>
      <c r="I15" s="28" t="s">
        <v>475</v>
      </c>
      <c r="J15" s="17" t="s">
        <v>476</v>
      </c>
      <c r="K15" s="28" t="s">
        <v>754</v>
      </c>
      <c r="L15" s="17" t="s">
        <v>476</v>
      </c>
      <c r="M15" s="28">
        <v>300</v>
      </c>
      <c r="N15" s="28"/>
      <c r="O15" s="15"/>
      <c r="P15" s="15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5" customHeight="1" x14ac:dyDescent="0.2">
      <c r="A16" s="17" t="s">
        <v>478</v>
      </c>
      <c r="B16" s="15" t="s">
        <v>479</v>
      </c>
      <c r="C16" s="15" t="s">
        <v>480</v>
      </c>
      <c r="D16" s="28" t="s">
        <v>481</v>
      </c>
      <c r="E16" s="28"/>
      <c r="F16" s="28" t="s">
        <v>482</v>
      </c>
      <c r="G16" s="28" t="s">
        <v>384</v>
      </c>
      <c r="H16" s="22"/>
      <c r="I16" s="28"/>
      <c r="J16" s="17" t="s">
        <v>483</v>
      </c>
      <c r="K16" s="28" t="s">
        <v>754</v>
      </c>
      <c r="L16" s="17" t="s">
        <v>483</v>
      </c>
      <c r="M16" s="28">
        <v>300</v>
      </c>
      <c r="N16" s="28"/>
      <c r="O16" s="15"/>
      <c r="P16" s="15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5" customHeight="1" x14ac:dyDescent="0.2">
      <c r="A17" s="17" t="s">
        <v>485</v>
      </c>
      <c r="B17" s="15" t="s">
        <v>486</v>
      </c>
      <c r="C17" s="15" t="s">
        <v>490</v>
      </c>
      <c r="D17" s="28" t="s">
        <v>491</v>
      </c>
      <c r="E17" s="28"/>
      <c r="F17" s="28" t="s">
        <v>493</v>
      </c>
      <c r="G17" s="28" t="s">
        <v>54</v>
      </c>
      <c r="H17" s="22" t="s">
        <v>496</v>
      </c>
      <c r="I17" s="28" t="s">
        <v>497</v>
      </c>
      <c r="J17" s="17" t="s">
        <v>498</v>
      </c>
      <c r="K17" s="28" t="s">
        <v>761</v>
      </c>
      <c r="L17" s="17" t="s">
        <v>498</v>
      </c>
      <c r="M17" s="28">
        <v>350</v>
      </c>
      <c r="N17" s="28"/>
      <c r="O17" s="15"/>
      <c r="P17" s="15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3.5" customHeight="1" x14ac:dyDescent="0.2">
      <c r="A18" s="17" t="s">
        <v>485</v>
      </c>
      <c r="B18" s="15"/>
      <c r="C18" s="15"/>
      <c r="D18" s="28"/>
      <c r="E18" s="28"/>
      <c r="F18" s="28"/>
      <c r="G18" s="28"/>
      <c r="H18" s="22"/>
      <c r="I18" s="28"/>
      <c r="J18" s="15"/>
      <c r="K18" s="28" t="s">
        <v>754</v>
      </c>
      <c r="L18" s="17" t="s">
        <v>800</v>
      </c>
      <c r="M18" s="28">
        <v>300</v>
      </c>
      <c r="N18" s="28"/>
      <c r="O18" s="15"/>
      <c r="P18" s="15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3.5" customHeight="1" x14ac:dyDescent="0.2">
      <c r="A19" s="17" t="s">
        <v>500</v>
      </c>
      <c r="B19" s="15" t="s">
        <v>501</v>
      </c>
      <c r="C19" s="15" t="s">
        <v>504</v>
      </c>
      <c r="D19" s="28" t="s">
        <v>506</v>
      </c>
      <c r="E19" s="28" t="s">
        <v>508</v>
      </c>
      <c r="F19" s="28" t="s">
        <v>509</v>
      </c>
      <c r="G19" s="28" t="s">
        <v>510</v>
      </c>
      <c r="H19" s="22" t="s">
        <v>511</v>
      </c>
      <c r="I19" s="28" t="s">
        <v>513</v>
      </c>
      <c r="J19" s="17" t="s">
        <v>514</v>
      </c>
      <c r="K19" s="28" t="s">
        <v>754</v>
      </c>
      <c r="L19" s="17" t="s">
        <v>514</v>
      </c>
      <c r="M19" s="28">
        <v>300</v>
      </c>
      <c r="N19" s="28"/>
      <c r="O19" s="15"/>
      <c r="P19" s="15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5" customHeight="1" x14ac:dyDescent="0.2">
      <c r="A20" s="17" t="s">
        <v>518</v>
      </c>
      <c r="B20" s="15" t="s">
        <v>519</v>
      </c>
      <c r="C20" s="15" t="s">
        <v>521</v>
      </c>
      <c r="D20" s="28" t="s">
        <v>522</v>
      </c>
      <c r="E20" s="28" t="s">
        <v>524</v>
      </c>
      <c r="F20" s="28" t="s">
        <v>525</v>
      </c>
      <c r="G20" s="28" t="s">
        <v>525</v>
      </c>
      <c r="H20" s="22" t="s">
        <v>526</v>
      </c>
      <c r="I20" s="28" t="s">
        <v>527</v>
      </c>
      <c r="J20" s="17" t="s">
        <v>528</v>
      </c>
      <c r="K20" s="28" t="s">
        <v>761</v>
      </c>
      <c r="L20" s="17" t="s">
        <v>528</v>
      </c>
      <c r="M20" s="28">
        <v>350</v>
      </c>
      <c r="N20" s="28"/>
      <c r="O20" s="15"/>
      <c r="P20" s="15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3.5" customHeight="1" x14ac:dyDescent="0.2">
      <c r="A21" s="17" t="s">
        <v>529</v>
      </c>
      <c r="B21" s="15" t="s">
        <v>530</v>
      </c>
      <c r="C21" s="15" t="s">
        <v>533</v>
      </c>
      <c r="D21" s="28" t="s">
        <v>474</v>
      </c>
      <c r="E21" s="28"/>
      <c r="F21" s="28" t="s">
        <v>52</v>
      </c>
      <c r="G21" s="28" t="s">
        <v>384</v>
      </c>
      <c r="H21" s="22" t="s">
        <v>386</v>
      </c>
      <c r="I21" s="28" t="s">
        <v>475</v>
      </c>
      <c r="J21" s="17" t="s">
        <v>476</v>
      </c>
      <c r="K21" s="28" t="s">
        <v>754</v>
      </c>
      <c r="L21" s="17" t="s">
        <v>476</v>
      </c>
      <c r="M21" s="28">
        <v>300</v>
      </c>
      <c r="N21" s="28"/>
      <c r="O21" s="15"/>
      <c r="P21" s="15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3.5" customHeight="1" x14ac:dyDescent="0.2">
      <c r="A22" s="17" t="s">
        <v>529</v>
      </c>
      <c r="B22" s="15"/>
      <c r="C22" s="15"/>
      <c r="D22" s="28"/>
      <c r="E22" s="28"/>
      <c r="F22" s="28"/>
      <c r="G22" s="28"/>
      <c r="H22" s="22"/>
      <c r="I22" s="28"/>
      <c r="J22" s="15"/>
      <c r="K22" s="28" t="s">
        <v>754</v>
      </c>
      <c r="L22" s="17" t="s">
        <v>811</v>
      </c>
      <c r="M22" s="28">
        <v>300</v>
      </c>
      <c r="N22" s="28"/>
      <c r="O22" s="15"/>
      <c r="P22" s="15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3.5" customHeight="1" x14ac:dyDescent="0.2">
      <c r="A23" s="17" t="s">
        <v>529</v>
      </c>
      <c r="B23" s="15"/>
      <c r="C23" s="15"/>
      <c r="D23" s="28"/>
      <c r="E23" s="28"/>
      <c r="F23" s="28"/>
      <c r="G23" s="28"/>
      <c r="H23" s="22"/>
      <c r="I23" s="28"/>
      <c r="J23" s="15"/>
      <c r="K23" s="28" t="s">
        <v>754</v>
      </c>
      <c r="L23" s="17" t="s">
        <v>815</v>
      </c>
      <c r="M23" s="28">
        <v>300</v>
      </c>
      <c r="N23" s="28"/>
      <c r="O23" s="15"/>
      <c r="P23" s="15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3.5" customHeight="1" x14ac:dyDescent="0.2">
      <c r="A24" s="17" t="s">
        <v>535</v>
      </c>
      <c r="B24" s="15" t="s">
        <v>536</v>
      </c>
      <c r="C24" s="15" t="s">
        <v>538</v>
      </c>
      <c r="D24" s="28" t="s">
        <v>539</v>
      </c>
      <c r="E24" s="28"/>
      <c r="F24" s="28" t="s">
        <v>52</v>
      </c>
      <c r="G24" s="28" t="s">
        <v>384</v>
      </c>
      <c r="H24" s="22" t="s">
        <v>540</v>
      </c>
      <c r="I24" s="28" t="s">
        <v>541</v>
      </c>
      <c r="J24" s="17" t="s">
        <v>542</v>
      </c>
      <c r="K24" s="28" t="s">
        <v>754</v>
      </c>
      <c r="L24" s="17" t="s">
        <v>542</v>
      </c>
      <c r="M24" s="28">
        <v>300</v>
      </c>
      <c r="N24" s="28"/>
      <c r="O24" s="15"/>
      <c r="P24" s="15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3.5" customHeight="1" x14ac:dyDescent="0.2">
      <c r="A25" s="17" t="s">
        <v>543</v>
      </c>
      <c r="B25" s="15" t="s">
        <v>544</v>
      </c>
      <c r="C25" s="15" t="s">
        <v>546</v>
      </c>
      <c r="D25" s="28" t="s">
        <v>547</v>
      </c>
      <c r="E25" s="28"/>
      <c r="F25" s="28" t="s">
        <v>482</v>
      </c>
      <c r="G25" s="28" t="s">
        <v>384</v>
      </c>
      <c r="H25" s="22"/>
      <c r="I25" s="28"/>
      <c r="J25" s="15"/>
      <c r="K25" s="28" t="s">
        <v>754</v>
      </c>
      <c r="L25" s="17" t="s">
        <v>822</v>
      </c>
      <c r="M25" s="28">
        <v>300</v>
      </c>
      <c r="N25" s="28"/>
      <c r="O25" s="15"/>
      <c r="P25" s="15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3.5" customHeight="1" x14ac:dyDescent="0.2">
      <c r="A26" s="17" t="s">
        <v>543</v>
      </c>
      <c r="B26" s="15"/>
      <c r="C26" s="15"/>
      <c r="D26" s="28"/>
      <c r="E26" s="28"/>
      <c r="F26" s="28"/>
      <c r="G26" s="28"/>
      <c r="H26" s="22"/>
      <c r="I26" s="28"/>
      <c r="J26" s="15"/>
      <c r="K26" s="28" t="s">
        <v>754</v>
      </c>
      <c r="L26" s="17" t="s">
        <v>825</v>
      </c>
      <c r="M26" s="28">
        <v>300</v>
      </c>
      <c r="N26" s="28"/>
      <c r="O26" s="15"/>
      <c r="P26" s="15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3.5" customHeight="1" x14ac:dyDescent="0.2">
      <c r="A27" s="17" t="s">
        <v>549</v>
      </c>
      <c r="B27" s="15" t="s">
        <v>551</v>
      </c>
      <c r="C27" s="15" t="s">
        <v>554</v>
      </c>
      <c r="D27" s="28" t="s">
        <v>555</v>
      </c>
      <c r="E27" s="28" t="s">
        <v>556</v>
      </c>
      <c r="F27" s="28" t="s">
        <v>557</v>
      </c>
      <c r="G27" s="28" t="s">
        <v>384</v>
      </c>
      <c r="H27" s="22"/>
      <c r="I27" s="28" t="s">
        <v>559</v>
      </c>
      <c r="J27" s="17" t="s">
        <v>560</v>
      </c>
      <c r="K27" s="28" t="s">
        <v>761</v>
      </c>
      <c r="L27" s="17" t="s">
        <v>560</v>
      </c>
      <c r="M27" s="28">
        <v>350</v>
      </c>
      <c r="N27" s="28"/>
      <c r="O27" s="15"/>
      <c r="P27" s="15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3.5" customHeight="1" x14ac:dyDescent="0.2">
      <c r="A28" s="17" t="s">
        <v>564</v>
      </c>
      <c r="B28" s="15" t="s">
        <v>565</v>
      </c>
      <c r="C28" s="15" t="s">
        <v>566</v>
      </c>
      <c r="D28" s="28" t="s">
        <v>567</v>
      </c>
      <c r="E28" s="28"/>
      <c r="F28" s="28" t="s">
        <v>52</v>
      </c>
      <c r="G28" s="28" t="s">
        <v>384</v>
      </c>
      <c r="H28" s="22" t="s">
        <v>540</v>
      </c>
      <c r="I28" s="28" t="s">
        <v>568</v>
      </c>
      <c r="J28" s="17" t="s">
        <v>570</v>
      </c>
      <c r="K28" s="28" t="s">
        <v>831</v>
      </c>
      <c r="L28" s="17" t="s">
        <v>570</v>
      </c>
      <c r="M28" s="28">
        <v>355</v>
      </c>
      <c r="N28" s="28"/>
      <c r="O28" s="15"/>
      <c r="P28" s="15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5" customHeight="1" x14ac:dyDescent="0.2">
      <c r="A29" s="17" t="s">
        <v>571</v>
      </c>
      <c r="B29" s="15" t="s">
        <v>573</v>
      </c>
      <c r="C29" s="15" t="s">
        <v>575</v>
      </c>
      <c r="D29" s="28" t="s">
        <v>576</v>
      </c>
      <c r="E29" s="28" t="s">
        <v>577</v>
      </c>
      <c r="F29" s="28" t="s">
        <v>52</v>
      </c>
      <c r="G29" s="28" t="s">
        <v>384</v>
      </c>
      <c r="H29" s="22" t="s">
        <v>540</v>
      </c>
      <c r="I29" s="28" t="s">
        <v>579</v>
      </c>
      <c r="J29" s="17" t="s">
        <v>580</v>
      </c>
      <c r="K29" s="28" t="s">
        <v>761</v>
      </c>
      <c r="L29" s="17" t="s">
        <v>580</v>
      </c>
      <c r="M29" s="28">
        <v>350</v>
      </c>
      <c r="N29" s="28"/>
      <c r="O29" s="15"/>
      <c r="P29" s="15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3.5" customHeight="1" x14ac:dyDescent="0.2">
      <c r="A30" s="17" t="s">
        <v>581</v>
      </c>
      <c r="B30" s="15" t="s">
        <v>582</v>
      </c>
      <c r="C30" s="15" t="s">
        <v>584</v>
      </c>
      <c r="D30" s="28" t="s">
        <v>586</v>
      </c>
      <c r="E30" s="28"/>
      <c r="F30" s="28" t="s">
        <v>52</v>
      </c>
      <c r="G30" s="28" t="s">
        <v>384</v>
      </c>
      <c r="H30" s="22" t="s">
        <v>540</v>
      </c>
      <c r="I30" s="28"/>
      <c r="J30" s="17" t="s">
        <v>588</v>
      </c>
      <c r="K30" s="28" t="s">
        <v>737</v>
      </c>
      <c r="L30" s="17" t="s">
        <v>588</v>
      </c>
      <c r="M30" s="28">
        <v>250</v>
      </c>
      <c r="N30" s="28"/>
      <c r="O30" s="15"/>
      <c r="P30" s="15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3.5" customHeight="1" x14ac:dyDescent="0.2">
      <c r="A31" s="17" t="s">
        <v>581</v>
      </c>
      <c r="B31" s="15"/>
      <c r="C31" s="15"/>
      <c r="D31" s="28"/>
      <c r="E31" s="28"/>
      <c r="F31" s="28"/>
      <c r="G31" s="28"/>
      <c r="H31" s="22"/>
      <c r="I31" s="28"/>
      <c r="J31" s="15"/>
      <c r="K31" s="28" t="s">
        <v>761</v>
      </c>
      <c r="L31" s="17" t="s">
        <v>841</v>
      </c>
      <c r="M31" s="28">
        <v>350</v>
      </c>
      <c r="N31" s="28"/>
      <c r="O31" s="15"/>
      <c r="P31" s="15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3.5" customHeight="1" x14ac:dyDescent="0.2">
      <c r="A32" s="17" t="s">
        <v>589</v>
      </c>
      <c r="B32" s="15" t="s">
        <v>590</v>
      </c>
      <c r="C32" s="15" t="s">
        <v>592</v>
      </c>
      <c r="D32" s="28" t="s">
        <v>567</v>
      </c>
      <c r="E32" s="28"/>
      <c r="F32" s="28" t="s">
        <v>52</v>
      </c>
      <c r="G32" s="28" t="s">
        <v>384</v>
      </c>
      <c r="H32" s="22" t="s">
        <v>540</v>
      </c>
      <c r="I32" s="28" t="s">
        <v>594</v>
      </c>
      <c r="J32" s="17" t="s">
        <v>560</v>
      </c>
      <c r="K32" s="28" t="s">
        <v>737</v>
      </c>
      <c r="L32" s="17" t="s">
        <v>560</v>
      </c>
      <c r="M32" s="28">
        <v>225</v>
      </c>
      <c r="N32" s="28"/>
      <c r="O32" s="15"/>
      <c r="P32" s="15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3.5" customHeight="1" x14ac:dyDescent="0.2">
      <c r="A33" s="17" t="s">
        <v>596</v>
      </c>
      <c r="B33" s="15" t="s">
        <v>97</v>
      </c>
      <c r="C33" s="15" t="s">
        <v>598</v>
      </c>
      <c r="D33" s="28" t="s">
        <v>599</v>
      </c>
      <c r="E33" s="28"/>
      <c r="F33" s="28" t="s">
        <v>52</v>
      </c>
      <c r="G33" s="28" t="s">
        <v>384</v>
      </c>
      <c r="H33" s="22" t="s">
        <v>540</v>
      </c>
      <c r="I33" s="28" t="s">
        <v>600</v>
      </c>
      <c r="J33" s="17" t="s">
        <v>602</v>
      </c>
      <c r="K33" s="28" t="s">
        <v>761</v>
      </c>
      <c r="L33" s="17" t="s">
        <v>602</v>
      </c>
      <c r="M33" s="28">
        <v>350</v>
      </c>
      <c r="N33" s="28"/>
      <c r="O33" s="15"/>
      <c r="P33" s="15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3.5" customHeight="1" x14ac:dyDescent="0.2">
      <c r="A34" s="17" t="s">
        <v>604</v>
      </c>
      <c r="B34" s="15" t="s">
        <v>605</v>
      </c>
      <c r="C34" s="15" t="s">
        <v>606</v>
      </c>
      <c r="D34" s="28" t="s">
        <v>607</v>
      </c>
      <c r="E34" s="28"/>
      <c r="F34" s="28" t="s">
        <v>52</v>
      </c>
      <c r="G34" s="28" t="s">
        <v>384</v>
      </c>
      <c r="H34" s="22" t="s">
        <v>540</v>
      </c>
      <c r="I34" s="28" t="s">
        <v>608</v>
      </c>
      <c r="J34" s="17" t="s">
        <v>609</v>
      </c>
      <c r="K34" s="28" t="s">
        <v>737</v>
      </c>
      <c r="L34" s="17" t="s">
        <v>609</v>
      </c>
      <c r="M34" s="28">
        <v>250</v>
      </c>
      <c r="N34" s="28"/>
      <c r="O34" s="15"/>
      <c r="P34" s="15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3.5" customHeight="1" x14ac:dyDescent="0.2">
      <c r="A35" s="17" t="s">
        <v>610</v>
      </c>
      <c r="B35" s="15" t="s">
        <v>611</v>
      </c>
      <c r="C35" s="15" t="s">
        <v>613</v>
      </c>
      <c r="D35" s="28" t="s">
        <v>614</v>
      </c>
      <c r="E35" s="28"/>
      <c r="F35" s="28" t="s">
        <v>52</v>
      </c>
      <c r="G35" s="28" t="s">
        <v>384</v>
      </c>
      <c r="H35" s="22" t="s">
        <v>540</v>
      </c>
      <c r="I35" s="28" t="s">
        <v>615</v>
      </c>
      <c r="J35" s="17" t="s">
        <v>616</v>
      </c>
      <c r="K35" s="28" t="s">
        <v>737</v>
      </c>
      <c r="L35" s="17" t="s">
        <v>616</v>
      </c>
      <c r="M35" s="28">
        <v>250</v>
      </c>
      <c r="N35" s="28"/>
      <c r="O35" s="15"/>
      <c r="P35" s="15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3.5" customHeight="1" x14ac:dyDescent="0.2">
      <c r="A36" s="17" t="s">
        <v>610</v>
      </c>
      <c r="B36" s="15"/>
      <c r="C36" s="15"/>
      <c r="D36" s="28"/>
      <c r="E36" s="28"/>
      <c r="F36" s="28"/>
      <c r="G36" s="28"/>
      <c r="H36" s="22"/>
      <c r="I36" s="28"/>
      <c r="J36" s="15"/>
      <c r="K36" s="28" t="s">
        <v>737</v>
      </c>
      <c r="L36" s="17" t="s">
        <v>852</v>
      </c>
      <c r="M36" s="28">
        <v>225</v>
      </c>
      <c r="N36" s="28"/>
      <c r="O36" s="15"/>
      <c r="P36" s="15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3.5" customHeight="1" x14ac:dyDescent="0.2">
      <c r="A37" s="17" t="s">
        <v>610</v>
      </c>
      <c r="B37" s="15"/>
      <c r="C37" s="15"/>
      <c r="D37" s="28"/>
      <c r="E37" s="28"/>
      <c r="F37" s="28"/>
      <c r="G37" s="28"/>
      <c r="H37" s="22"/>
      <c r="I37" s="28"/>
      <c r="J37" s="15"/>
      <c r="K37" s="28" t="s">
        <v>761</v>
      </c>
      <c r="L37" s="17" t="s">
        <v>856</v>
      </c>
      <c r="M37" s="28">
        <v>350</v>
      </c>
      <c r="N37" s="28"/>
      <c r="O37" s="15"/>
      <c r="P37" s="15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3.5" customHeight="1" x14ac:dyDescent="0.2">
      <c r="A38" s="17" t="s">
        <v>618</v>
      </c>
      <c r="B38" s="15" t="s">
        <v>619</v>
      </c>
      <c r="C38" s="15" t="s">
        <v>622</v>
      </c>
      <c r="D38" s="28" t="s">
        <v>454</v>
      </c>
      <c r="E38" s="28" t="s">
        <v>623</v>
      </c>
      <c r="F38" s="28" t="s">
        <v>458</v>
      </c>
      <c r="G38" s="28" t="s">
        <v>54</v>
      </c>
      <c r="H38" s="22" t="s">
        <v>459</v>
      </c>
      <c r="I38" s="28" t="s">
        <v>624</v>
      </c>
      <c r="J38" s="17" t="s">
        <v>625</v>
      </c>
      <c r="K38" s="28" t="s">
        <v>737</v>
      </c>
      <c r="L38" s="17" t="s">
        <v>625</v>
      </c>
      <c r="M38" s="28">
        <v>225</v>
      </c>
      <c r="N38" s="28"/>
      <c r="O38" s="15"/>
      <c r="P38" s="15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3.5" customHeight="1" x14ac:dyDescent="0.2">
      <c r="A39" s="17" t="s">
        <v>628</v>
      </c>
      <c r="B39" s="15" t="s">
        <v>95</v>
      </c>
      <c r="C39" s="15" t="s">
        <v>630</v>
      </c>
      <c r="D39" s="28" t="s">
        <v>466</v>
      </c>
      <c r="E39" s="28"/>
      <c r="F39" s="28" t="s">
        <v>467</v>
      </c>
      <c r="G39" s="28" t="s">
        <v>54</v>
      </c>
      <c r="H39" s="22" t="s">
        <v>496</v>
      </c>
      <c r="I39" s="28"/>
      <c r="J39" s="15"/>
      <c r="K39" s="28" t="s">
        <v>754</v>
      </c>
      <c r="L39" s="17" t="s">
        <v>862</v>
      </c>
      <c r="M39" s="28">
        <v>300</v>
      </c>
      <c r="N39" s="28"/>
      <c r="O39" s="15"/>
      <c r="P39" s="15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3.5" customHeight="1" x14ac:dyDescent="0.2">
      <c r="A40" s="17" t="s">
        <v>633</v>
      </c>
      <c r="B40" s="15" t="s">
        <v>154</v>
      </c>
      <c r="C40" s="15" t="s">
        <v>635</v>
      </c>
      <c r="D40" s="28" t="s">
        <v>636</v>
      </c>
      <c r="E40" s="28"/>
      <c r="F40" s="28" t="s">
        <v>52</v>
      </c>
      <c r="G40" s="28" t="s">
        <v>384</v>
      </c>
      <c r="H40" s="22" t="s">
        <v>386</v>
      </c>
      <c r="I40" s="28" t="s">
        <v>637</v>
      </c>
      <c r="J40" s="17" t="s">
        <v>638</v>
      </c>
      <c r="K40" s="28" t="s">
        <v>867</v>
      </c>
      <c r="L40" s="17" t="s">
        <v>638</v>
      </c>
      <c r="M40" s="28">
        <v>350</v>
      </c>
      <c r="N40" s="28"/>
      <c r="O40" s="15"/>
      <c r="P40" s="15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3.5" customHeight="1" x14ac:dyDescent="0.2">
      <c r="A41" s="17" t="s">
        <v>639</v>
      </c>
      <c r="B41" s="15" t="s">
        <v>215</v>
      </c>
      <c r="C41" s="15" t="s">
        <v>642</v>
      </c>
      <c r="D41" s="28" t="s">
        <v>643</v>
      </c>
      <c r="E41" s="28"/>
      <c r="F41" s="28" t="s">
        <v>482</v>
      </c>
      <c r="G41" s="28" t="s">
        <v>384</v>
      </c>
      <c r="H41" s="22" t="s">
        <v>645</v>
      </c>
      <c r="I41" s="28" t="s">
        <v>646</v>
      </c>
      <c r="J41" s="17" t="s">
        <v>647</v>
      </c>
      <c r="K41" s="28" t="s">
        <v>737</v>
      </c>
      <c r="L41" s="17" t="s">
        <v>647</v>
      </c>
      <c r="M41" s="28">
        <v>250</v>
      </c>
      <c r="N41" s="28"/>
      <c r="O41" s="15"/>
      <c r="P41" s="15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3.5" customHeight="1" x14ac:dyDescent="0.2">
      <c r="A42" s="17" t="s">
        <v>648</v>
      </c>
      <c r="B42" s="15" t="s">
        <v>649</v>
      </c>
      <c r="C42" s="15" t="s">
        <v>651</v>
      </c>
      <c r="D42" s="28" t="s">
        <v>652</v>
      </c>
      <c r="E42" s="28"/>
      <c r="F42" s="28" t="s">
        <v>653</v>
      </c>
      <c r="G42" s="28" t="s">
        <v>54</v>
      </c>
      <c r="H42" s="22" t="s">
        <v>496</v>
      </c>
      <c r="I42" s="28" t="s">
        <v>654</v>
      </c>
      <c r="J42" s="17" t="s">
        <v>656</v>
      </c>
      <c r="K42" s="28" t="s">
        <v>754</v>
      </c>
      <c r="L42" s="17" t="s">
        <v>656</v>
      </c>
      <c r="M42" s="28">
        <v>275</v>
      </c>
      <c r="N42" s="28"/>
      <c r="O42" s="15"/>
      <c r="P42" s="15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3.5" customHeight="1" x14ac:dyDescent="0.2">
      <c r="A43" s="17" t="s">
        <v>658</v>
      </c>
      <c r="B43" s="15" t="s">
        <v>659</v>
      </c>
      <c r="C43" s="15" t="s">
        <v>660</v>
      </c>
      <c r="D43" s="28" t="s">
        <v>661</v>
      </c>
      <c r="E43" s="28"/>
      <c r="F43" s="28" t="s">
        <v>467</v>
      </c>
      <c r="G43" s="28" t="s">
        <v>54</v>
      </c>
      <c r="H43" s="22" t="s">
        <v>496</v>
      </c>
      <c r="I43" s="28"/>
      <c r="J43" s="17" t="s">
        <v>662</v>
      </c>
      <c r="K43" s="28" t="s">
        <v>754</v>
      </c>
      <c r="L43" s="17" t="s">
        <v>662</v>
      </c>
      <c r="M43" s="28">
        <v>275</v>
      </c>
      <c r="N43" s="28"/>
      <c r="O43" s="15"/>
      <c r="P43" s="15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3.5" customHeight="1" x14ac:dyDescent="0.2">
      <c r="A44" s="17" t="s">
        <v>663</v>
      </c>
      <c r="B44" s="15" t="s">
        <v>664</v>
      </c>
      <c r="C44" s="15" t="s">
        <v>666</v>
      </c>
      <c r="D44" s="28" t="s">
        <v>667</v>
      </c>
      <c r="E44" s="28"/>
      <c r="F44" s="28" t="s">
        <v>467</v>
      </c>
      <c r="G44" s="28" t="s">
        <v>54</v>
      </c>
      <c r="H44" s="22" t="s">
        <v>496</v>
      </c>
      <c r="I44" s="28" t="s">
        <v>668</v>
      </c>
      <c r="J44" s="17" t="s">
        <v>669</v>
      </c>
      <c r="K44" s="28" t="s">
        <v>761</v>
      </c>
      <c r="L44" s="17" t="s">
        <v>669</v>
      </c>
      <c r="M44" s="28">
        <v>350</v>
      </c>
      <c r="N44" s="28"/>
      <c r="O44" s="15"/>
      <c r="P44" s="15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3.5" customHeight="1" x14ac:dyDescent="0.2">
      <c r="A45" s="17" t="s">
        <v>670</v>
      </c>
      <c r="B45" s="15" t="s">
        <v>671</v>
      </c>
      <c r="C45" s="15" t="s">
        <v>673</v>
      </c>
      <c r="D45" s="28" t="s">
        <v>674</v>
      </c>
      <c r="E45" s="28"/>
      <c r="F45" s="28" t="s">
        <v>467</v>
      </c>
      <c r="G45" s="28" t="s">
        <v>54</v>
      </c>
      <c r="H45" s="22" t="s">
        <v>496</v>
      </c>
      <c r="I45" s="28" t="s">
        <v>675</v>
      </c>
      <c r="J45" s="17" t="s">
        <v>167</v>
      </c>
      <c r="K45" s="28" t="s">
        <v>737</v>
      </c>
      <c r="L45" s="17" t="s">
        <v>167</v>
      </c>
      <c r="M45" s="28">
        <v>250</v>
      </c>
      <c r="N45" s="28"/>
      <c r="O45" s="15"/>
      <c r="P45" s="15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3.5" customHeight="1" x14ac:dyDescent="0.2">
      <c r="A46" s="17" t="s">
        <v>677</v>
      </c>
      <c r="B46" s="15" t="s">
        <v>678</v>
      </c>
      <c r="C46" s="15" t="s">
        <v>681</v>
      </c>
      <c r="D46" s="28" t="s">
        <v>682</v>
      </c>
      <c r="E46" s="28"/>
      <c r="F46" s="28" t="s">
        <v>52</v>
      </c>
      <c r="G46" s="28" t="s">
        <v>384</v>
      </c>
      <c r="H46" s="22" t="s">
        <v>540</v>
      </c>
      <c r="I46" s="28"/>
      <c r="J46" s="17" t="s">
        <v>684</v>
      </c>
      <c r="K46" s="28" t="s">
        <v>754</v>
      </c>
      <c r="L46" s="17" t="s">
        <v>684</v>
      </c>
      <c r="M46" s="28">
        <v>280</v>
      </c>
      <c r="N46" s="28"/>
      <c r="O46" s="15"/>
      <c r="P46" s="15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3.5" customHeight="1" x14ac:dyDescent="0.2">
      <c r="A47" s="28"/>
      <c r="B47" s="28"/>
      <c r="C47" s="28"/>
      <c r="D47" s="28"/>
      <c r="E47" s="28"/>
      <c r="F47" s="28"/>
      <c r="G47" s="28"/>
      <c r="H47" s="22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3.5" customHeight="1" x14ac:dyDescent="0.2">
      <c r="A48" s="28"/>
      <c r="B48" s="28"/>
      <c r="C48" s="28"/>
      <c r="D48" s="28"/>
      <c r="E48" s="28"/>
      <c r="F48" s="28"/>
      <c r="G48" s="28"/>
      <c r="H48" s="22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3.5" customHeight="1" x14ac:dyDescent="0.2">
      <c r="A49" s="28"/>
      <c r="B49" s="28"/>
      <c r="C49" s="28"/>
      <c r="D49" s="28"/>
      <c r="E49" s="28"/>
      <c r="F49" s="28"/>
      <c r="G49" s="28"/>
      <c r="H49" s="22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3.5" customHeight="1" x14ac:dyDescent="0.2">
      <c r="A50" s="28"/>
      <c r="B50" s="28"/>
      <c r="C50" s="28"/>
      <c r="D50" s="28"/>
      <c r="E50" s="28"/>
      <c r="F50" s="28"/>
      <c r="G50" s="28"/>
      <c r="H50" s="22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3.5" customHeight="1" x14ac:dyDescent="0.2">
      <c r="A51" s="28"/>
      <c r="B51" s="28"/>
      <c r="C51" s="28"/>
      <c r="D51" s="28"/>
      <c r="E51" s="28"/>
      <c r="F51" s="28"/>
      <c r="G51" s="28"/>
      <c r="H51" s="22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3.5" customHeight="1" x14ac:dyDescent="0.2">
      <c r="A52" s="28"/>
      <c r="B52" s="28"/>
      <c r="C52" s="28"/>
      <c r="D52" s="28"/>
      <c r="E52" s="28"/>
      <c r="F52" s="28"/>
      <c r="G52" s="28"/>
      <c r="H52" s="22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3.5" customHeight="1" x14ac:dyDescent="0.2">
      <c r="A53" s="28"/>
      <c r="B53" s="28"/>
      <c r="C53" s="28"/>
      <c r="D53" s="28"/>
      <c r="E53" s="28"/>
      <c r="F53" s="28"/>
      <c r="G53" s="28"/>
      <c r="H53" s="22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3.5" customHeight="1" x14ac:dyDescent="0.2">
      <c r="A54" s="28"/>
      <c r="B54" s="28"/>
      <c r="C54" s="28"/>
      <c r="D54" s="28"/>
      <c r="E54" s="28"/>
      <c r="F54" s="28"/>
      <c r="G54" s="28"/>
      <c r="H54" s="22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3.5" customHeight="1" x14ac:dyDescent="0.2">
      <c r="A55" s="28"/>
      <c r="B55" s="28"/>
      <c r="C55" s="28"/>
      <c r="D55" s="28"/>
      <c r="E55" s="28"/>
      <c r="F55" s="28"/>
      <c r="G55" s="28"/>
      <c r="H55" s="22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5" customHeight="1" x14ac:dyDescent="0.2">
      <c r="A56" s="28"/>
      <c r="B56" s="28"/>
      <c r="C56" s="28"/>
      <c r="D56" s="28"/>
      <c r="E56" s="28"/>
      <c r="F56" s="28"/>
      <c r="G56" s="28"/>
      <c r="H56" s="22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3.5" customHeight="1" x14ac:dyDescent="0.2">
      <c r="A57" s="28"/>
      <c r="B57" s="28"/>
      <c r="C57" s="28"/>
      <c r="D57" s="28"/>
      <c r="E57" s="28"/>
      <c r="F57" s="28"/>
      <c r="G57" s="28"/>
      <c r="H57" s="22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3.5" customHeight="1" x14ac:dyDescent="0.2">
      <c r="A58" s="28"/>
      <c r="B58" s="28"/>
      <c r="C58" s="28"/>
      <c r="D58" s="28"/>
      <c r="E58" s="28"/>
      <c r="F58" s="28"/>
      <c r="G58" s="28"/>
      <c r="H58" s="22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3.5" customHeight="1" x14ac:dyDescent="0.2">
      <c r="A59" s="28"/>
      <c r="B59" s="28"/>
      <c r="C59" s="28"/>
      <c r="D59" s="28"/>
      <c r="E59" s="28"/>
      <c r="F59" s="28"/>
      <c r="G59" s="28"/>
      <c r="H59" s="22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3.5" customHeight="1" x14ac:dyDescent="0.2">
      <c r="A60" s="28"/>
      <c r="B60" s="28"/>
      <c r="C60" s="28"/>
      <c r="D60" s="28"/>
      <c r="E60" s="28"/>
      <c r="F60" s="28"/>
      <c r="G60" s="28"/>
      <c r="H60" s="22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3.5" customHeight="1" x14ac:dyDescent="0.2">
      <c r="A61" s="28"/>
      <c r="B61" s="28"/>
      <c r="C61" s="28"/>
      <c r="D61" s="28"/>
      <c r="E61" s="28"/>
      <c r="F61" s="28"/>
      <c r="G61" s="28"/>
      <c r="H61" s="22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5" customHeight="1" x14ac:dyDescent="0.2">
      <c r="A62" s="28"/>
      <c r="B62" s="28"/>
      <c r="C62" s="28"/>
      <c r="D62" s="28"/>
      <c r="E62" s="28"/>
      <c r="F62" s="28"/>
      <c r="G62" s="28"/>
      <c r="H62" s="22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3.5" customHeight="1" x14ac:dyDescent="0.2">
      <c r="A63" s="28"/>
      <c r="B63" s="28"/>
      <c r="C63" s="28"/>
      <c r="D63" s="28"/>
      <c r="E63" s="28"/>
      <c r="F63" s="28"/>
      <c r="G63" s="28"/>
      <c r="H63" s="22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3.5" customHeight="1" x14ac:dyDescent="0.2">
      <c r="A64" s="28"/>
      <c r="B64" s="28"/>
      <c r="C64" s="28"/>
      <c r="D64" s="28"/>
      <c r="E64" s="28"/>
      <c r="F64" s="28"/>
      <c r="G64" s="28"/>
      <c r="H64" s="22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3.5" customHeight="1" x14ac:dyDescent="0.2">
      <c r="A65" s="28"/>
      <c r="B65" s="28"/>
      <c r="C65" s="28"/>
      <c r="D65" s="28"/>
      <c r="E65" s="28"/>
      <c r="F65" s="28"/>
      <c r="G65" s="28"/>
      <c r="H65" s="22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5" customHeight="1" x14ac:dyDescent="0.2">
      <c r="A66" s="28"/>
      <c r="B66" s="28"/>
      <c r="C66" s="28"/>
      <c r="D66" s="28"/>
      <c r="E66" s="28"/>
      <c r="F66" s="28"/>
      <c r="G66" s="28"/>
      <c r="H66" s="22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5" customHeight="1" x14ac:dyDescent="0.2">
      <c r="A67" s="28"/>
      <c r="B67" s="28"/>
      <c r="C67" s="28"/>
      <c r="D67" s="28"/>
      <c r="E67" s="28"/>
      <c r="F67" s="28"/>
      <c r="G67" s="28"/>
      <c r="H67" s="22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5" customHeight="1" x14ac:dyDescent="0.2">
      <c r="A68" s="28"/>
      <c r="B68" s="28"/>
      <c r="C68" s="28"/>
      <c r="D68" s="28"/>
      <c r="E68" s="28"/>
      <c r="F68" s="28"/>
      <c r="G68" s="28"/>
      <c r="H68" s="22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5" customHeight="1" x14ac:dyDescent="0.2">
      <c r="A69" s="28"/>
      <c r="B69" s="28"/>
      <c r="C69" s="28"/>
      <c r="D69" s="28"/>
      <c r="E69" s="28"/>
      <c r="F69" s="28"/>
      <c r="G69" s="28"/>
      <c r="H69" s="22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5" customHeight="1" x14ac:dyDescent="0.2">
      <c r="A70" s="28"/>
      <c r="B70" s="28"/>
      <c r="C70" s="28"/>
      <c r="D70" s="28"/>
      <c r="E70" s="28"/>
      <c r="F70" s="28"/>
      <c r="G70" s="28"/>
      <c r="H70" s="22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5" customHeight="1" x14ac:dyDescent="0.2">
      <c r="A71" s="28"/>
      <c r="B71" s="28"/>
      <c r="C71" s="28"/>
      <c r="D71" s="28"/>
      <c r="E71" s="28"/>
      <c r="F71" s="28"/>
      <c r="G71" s="28"/>
      <c r="H71" s="22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5" customHeight="1" x14ac:dyDescent="0.2">
      <c r="A72" s="28"/>
      <c r="B72" s="28"/>
      <c r="C72" s="28"/>
      <c r="D72" s="28"/>
      <c r="E72" s="28"/>
      <c r="F72" s="28"/>
      <c r="G72" s="28"/>
      <c r="H72" s="22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5" customHeight="1" x14ac:dyDescent="0.2">
      <c r="A73" s="28"/>
      <c r="B73" s="28"/>
      <c r="C73" s="28"/>
      <c r="D73" s="28"/>
      <c r="E73" s="28"/>
      <c r="F73" s="28"/>
      <c r="G73" s="28"/>
      <c r="H73" s="22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5" customHeight="1" x14ac:dyDescent="0.2">
      <c r="A74" s="28"/>
      <c r="B74" s="28"/>
      <c r="C74" s="28"/>
      <c r="D74" s="28"/>
      <c r="E74" s="28"/>
      <c r="F74" s="28"/>
      <c r="G74" s="28"/>
      <c r="H74" s="22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5" customHeight="1" x14ac:dyDescent="0.2">
      <c r="A75" s="28"/>
      <c r="B75" s="28"/>
      <c r="C75" s="28"/>
      <c r="D75" s="28"/>
      <c r="E75" s="28"/>
      <c r="F75" s="28"/>
      <c r="G75" s="28"/>
      <c r="H75" s="22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5" customHeight="1" x14ac:dyDescent="0.2">
      <c r="A76" s="28"/>
      <c r="B76" s="28"/>
      <c r="C76" s="28"/>
      <c r="D76" s="28"/>
      <c r="E76" s="28"/>
      <c r="F76" s="28"/>
      <c r="G76" s="28"/>
      <c r="H76" s="22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5" customHeight="1" x14ac:dyDescent="0.2">
      <c r="A77" s="28"/>
      <c r="B77" s="28"/>
      <c r="C77" s="28"/>
      <c r="D77" s="28"/>
      <c r="E77" s="28"/>
      <c r="F77" s="28"/>
      <c r="G77" s="28"/>
      <c r="H77" s="22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5" customHeight="1" x14ac:dyDescent="0.2">
      <c r="A78" s="28"/>
      <c r="B78" s="28"/>
      <c r="C78" s="28"/>
      <c r="D78" s="28"/>
      <c r="E78" s="28"/>
      <c r="F78" s="28"/>
      <c r="G78" s="28"/>
      <c r="H78" s="22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5" customHeight="1" x14ac:dyDescent="0.2">
      <c r="A79" s="28"/>
      <c r="B79" s="28"/>
      <c r="C79" s="28"/>
      <c r="D79" s="28"/>
      <c r="E79" s="28"/>
      <c r="F79" s="28"/>
      <c r="G79" s="28"/>
      <c r="H79" s="22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5" customHeight="1" x14ac:dyDescent="0.2">
      <c r="A80" s="28"/>
      <c r="B80" s="28"/>
      <c r="C80" s="28"/>
      <c r="D80" s="28"/>
      <c r="E80" s="28"/>
      <c r="F80" s="28"/>
      <c r="G80" s="28"/>
      <c r="H80" s="22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5" customHeight="1" x14ac:dyDescent="0.2">
      <c r="A81" s="28"/>
      <c r="B81" s="28"/>
      <c r="C81" s="28"/>
      <c r="D81" s="28"/>
      <c r="E81" s="28"/>
      <c r="F81" s="28"/>
      <c r="G81" s="28"/>
      <c r="H81" s="22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5" customHeight="1" x14ac:dyDescent="0.2">
      <c r="A82" s="28"/>
      <c r="B82" s="28"/>
      <c r="C82" s="28"/>
      <c r="D82" s="28"/>
      <c r="E82" s="28"/>
      <c r="F82" s="28"/>
      <c r="G82" s="28"/>
      <c r="H82" s="22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5" customHeight="1" x14ac:dyDescent="0.2">
      <c r="A83" s="28"/>
      <c r="B83" s="28"/>
      <c r="C83" s="28"/>
      <c r="D83" s="28"/>
      <c r="E83" s="28"/>
      <c r="F83" s="28"/>
      <c r="G83" s="28"/>
      <c r="H83" s="22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5" customHeight="1" x14ac:dyDescent="0.2">
      <c r="A84" s="28"/>
      <c r="B84" s="28"/>
      <c r="C84" s="28"/>
      <c r="D84" s="28"/>
      <c r="E84" s="28"/>
      <c r="F84" s="28"/>
      <c r="G84" s="28"/>
      <c r="H84" s="22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5" customHeight="1" x14ac:dyDescent="0.2">
      <c r="A85" s="28"/>
      <c r="B85" s="28"/>
      <c r="C85" s="28"/>
      <c r="D85" s="28"/>
      <c r="E85" s="28"/>
      <c r="F85" s="28"/>
      <c r="G85" s="28"/>
      <c r="H85" s="22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5" customHeight="1" x14ac:dyDescent="0.2">
      <c r="A86" s="28"/>
      <c r="B86" s="28"/>
      <c r="C86" s="28"/>
      <c r="D86" s="28"/>
      <c r="E86" s="28"/>
      <c r="F86" s="28"/>
      <c r="G86" s="28"/>
      <c r="H86" s="22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5" customHeight="1" x14ac:dyDescent="0.2">
      <c r="A87" s="28"/>
      <c r="B87" s="28"/>
      <c r="C87" s="28"/>
      <c r="D87" s="28"/>
      <c r="E87" s="28"/>
      <c r="F87" s="28"/>
      <c r="G87" s="28"/>
      <c r="H87" s="22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5" customHeight="1" x14ac:dyDescent="0.2">
      <c r="A88" s="28"/>
      <c r="B88" s="28"/>
      <c r="C88" s="28"/>
      <c r="D88" s="28"/>
      <c r="E88" s="28"/>
      <c r="F88" s="28"/>
      <c r="G88" s="28"/>
      <c r="H88" s="22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5" customHeight="1" x14ac:dyDescent="0.2">
      <c r="A89" s="28"/>
      <c r="B89" s="28"/>
      <c r="C89" s="28"/>
      <c r="D89" s="28"/>
      <c r="E89" s="28"/>
      <c r="F89" s="28"/>
      <c r="G89" s="28"/>
      <c r="H89" s="22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5" customHeight="1" x14ac:dyDescent="0.2">
      <c r="A90" s="28"/>
      <c r="B90" s="28"/>
      <c r="C90" s="28"/>
      <c r="D90" s="28"/>
      <c r="E90" s="28"/>
      <c r="F90" s="28"/>
      <c r="G90" s="28"/>
      <c r="H90" s="22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5" customHeight="1" x14ac:dyDescent="0.2">
      <c r="A91" s="28"/>
      <c r="B91" s="28"/>
      <c r="C91" s="28"/>
      <c r="D91" s="28"/>
      <c r="E91" s="28"/>
      <c r="F91" s="28"/>
      <c r="G91" s="28"/>
      <c r="H91" s="22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5" customHeight="1" x14ac:dyDescent="0.2">
      <c r="A92" s="28"/>
      <c r="B92" s="28"/>
      <c r="C92" s="28"/>
      <c r="D92" s="28"/>
      <c r="E92" s="28"/>
      <c r="F92" s="28"/>
      <c r="G92" s="28"/>
      <c r="H92" s="22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5" customHeight="1" x14ac:dyDescent="0.2">
      <c r="A93" s="28"/>
      <c r="B93" s="28"/>
      <c r="C93" s="28"/>
      <c r="D93" s="28"/>
      <c r="E93" s="28"/>
      <c r="F93" s="28"/>
      <c r="G93" s="28"/>
      <c r="H93" s="22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5" customHeight="1" x14ac:dyDescent="0.2">
      <c r="A94" s="28"/>
      <c r="B94" s="28"/>
      <c r="C94" s="28"/>
      <c r="D94" s="28"/>
      <c r="E94" s="28"/>
      <c r="F94" s="28"/>
      <c r="G94" s="28"/>
      <c r="H94" s="22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5" customHeight="1" x14ac:dyDescent="0.2">
      <c r="A95" s="28"/>
      <c r="B95" s="28"/>
      <c r="C95" s="28"/>
      <c r="D95" s="28"/>
      <c r="E95" s="28"/>
      <c r="F95" s="28"/>
      <c r="G95" s="28"/>
      <c r="H95" s="22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5" customHeight="1" x14ac:dyDescent="0.2">
      <c r="A96" s="28"/>
      <c r="B96" s="28"/>
      <c r="C96" s="28"/>
      <c r="D96" s="28"/>
      <c r="E96" s="28"/>
      <c r="F96" s="28"/>
      <c r="G96" s="28"/>
      <c r="H96" s="22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5" customHeight="1" x14ac:dyDescent="0.2">
      <c r="A97" s="28"/>
      <c r="B97" s="28"/>
      <c r="C97" s="28"/>
      <c r="D97" s="28"/>
      <c r="E97" s="28"/>
      <c r="F97" s="28"/>
      <c r="G97" s="28"/>
      <c r="H97" s="22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5" customHeight="1" x14ac:dyDescent="0.2">
      <c r="A98" s="28"/>
      <c r="B98" s="28"/>
      <c r="C98" s="28"/>
      <c r="D98" s="28"/>
      <c r="E98" s="28"/>
      <c r="F98" s="28"/>
      <c r="G98" s="28"/>
      <c r="H98" s="22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5" customHeight="1" x14ac:dyDescent="0.2">
      <c r="A99" s="28"/>
      <c r="B99" s="28"/>
      <c r="C99" s="28"/>
      <c r="D99" s="28"/>
      <c r="E99" s="28"/>
      <c r="F99" s="28"/>
      <c r="G99" s="28"/>
      <c r="H99" s="22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5" customHeight="1" x14ac:dyDescent="0.2">
      <c r="A100" s="28"/>
      <c r="B100" s="28"/>
      <c r="C100" s="28"/>
      <c r="D100" s="28"/>
      <c r="E100" s="28"/>
      <c r="F100" s="28"/>
      <c r="G100" s="28"/>
      <c r="H100" s="22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5" customHeight="1" x14ac:dyDescent="0.2">
      <c r="A101" s="28"/>
      <c r="B101" s="28"/>
      <c r="C101" s="28"/>
      <c r="D101" s="28"/>
      <c r="E101" s="28"/>
      <c r="F101" s="28"/>
      <c r="G101" s="28"/>
      <c r="H101" s="22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5" customHeight="1" x14ac:dyDescent="0.2">
      <c r="A102" s="28"/>
      <c r="B102" s="28"/>
      <c r="C102" s="28"/>
      <c r="D102" s="28"/>
      <c r="E102" s="28"/>
      <c r="F102" s="28"/>
      <c r="G102" s="28"/>
      <c r="H102" s="22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5" customHeight="1" x14ac:dyDescent="0.2">
      <c r="A103" s="28"/>
      <c r="B103" s="28"/>
      <c r="C103" s="28"/>
      <c r="D103" s="28"/>
      <c r="E103" s="28"/>
      <c r="F103" s="28"/>
      <c r="G103" s="28"/>
      <c r="H103" s="2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5" customHeight="1" x14ac:dyDescent="0.2">
      <c r="A104" s="28"/>
      <c r="B104" s="28"/>
      <c r="C104" s="28"/>
      <c r="D104" s="28"/>
      <c r="E104" s="28"/>
      <c r="F104" s="28"/>
      <c r="G104" s="28"/>
      <c r="H104" s="22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5" customHeight="1" x14ac:dyDescent="0.2">
      <c r="A105" s="28"/>
      <c r="B105" s="28"/>
      <c r="C105" s="28"/>
      <c r="D105" s="28"/>
      <c r="E105" s="28"/>
      <c r="F105" s="28"/>
      <c r="G105" s="28"/>
      <c r="H105" s="22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5" customHeight="1" x14ac:dyDescent="0.2">
      <c r="A106" s="28"/>
      <c r="B106" s="28"/>
      <c r="C106" s="28"/>
      <c r="D106" s="28"/>
      <c r="E106" s="28"/>
      <c r="F106" s="28"/>
      <c r="G106" s="28"/>
      <c r="H106" s="22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5" customHeight="1" x14ac:dyDescent="0.2">
      <c r="A107" s="28"/>
      <c r="B107" s="28"/>
      <c r="C107" s="28"/>
      <c r="D107" s="28"/>
      <c r="E107" s="28"/>
      <c r="F107" s="28"/>
      <c r="G107" s="28"/>
      <c r="H107" s="22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5" customHeight="1" x14ac:dyDescent="0.2">
      <c r="A108" s="28"/>
      <c r="B108" s="28"/>
      <c r="C108" s="28"/>
      <c r="D108" s="28"/>
      <c r="E108" s="28"/>
      <c r="F108" s="28"/>
      <c r="G108" s="28"/>
      <c r="H108" s="22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5" customHeight="1" x14ac:dyDescent="0.2">
      <c r="A109" s="28"/>
      <c r="B109" s="28"/>
      <c r="C109" s="28"/>
      <c r="D109" s="28"/>
      <c r="E109" s="28"/>
      <c r="F109" s="28"/>
      <c r="G109" s="28"/>
      <c r="H109" s="22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5" customHeight="1" x14ac:dyDescent="0.2">
      <c r="A110" s="28"/>
      <c r="B110" s="28"/>
      <c r="C110" s="28"/>
      <c r="D110" s="28"/>
      <c r="E110" s="28"/>
      <c r="F110" s="28"/>
      <c r="G110" s="28"/>
      <c r="H110" s="22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5" customHeight="1" x14ac:dyDescent="0.2">
      <c r="A111" s="28"/>
      <c r="B111" s="28"/>
      <c r="C111" s="28"/>
      <c r="D111" s="28"/>
      <c r="E111" s="28"/>
      <c r="F111" s="28"/>
      <c r="G111" s="28"/>
      <c r="H111" s="22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5" customHeight="1" x14ac:dyDescent="0.2">
      <c r="A112" s="28"/>
      <c r="B112" s="28"/>
      <c r="C112" s="28"/>
      <c r="D112" s="28"/>
      <c r="E112" s="28"/>
      <c r="F112" s="28"/>
      <c r="G112" s="28"/>
      <c r="H112" s="22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5" customHeight="1" x14ac:dyDescent="0.2">
      <c r="A113" s="28"/>
      <c r="B113" s="28"/>
      <c r="C113" s="28"/>
      <c r="D113" s="28"/>
      <c r="E113" s="28"/>
      <c r="F113" s="28"/>
      <c r="G113" s="28"/>
      <c r="H113" s="22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5" customHeight="1" x14ac:dyDescent="0.2">
      <c r="A114" s="28"/>
      <c r="B114" s="28"/>
      <c r="C114" s="28"/>
      <c r="D114" s="28"/>
      <c r="E114" s="28"/>
      <c r="F114" s="28"/>
      <c r="G114" s="28"/>
      <c r="H114" s="22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5" customHeight="1" x14ac:dyDescent="0.2">
      <c r="A115" s="28"/>
      <c r="B115" s="28"/>
      <c r="C115" s="28"/>
      <c r="D115" s="28"/>
      <c r="E115" s="28"/>
      <c r="F115" s="28"/>
      <c r="G115" s="28"/>
      <c r="H115" s="22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5" customHeight="1" x14ac:dyDescent="0.2">
      <c r="A116" s="28"/>
      <c r="B116" s="28"/>
      <c r="C116" s="28"/>
      <c r="D116" s="28"/>
      <c r="E116" s="28"/>
      <c r="F116" s="28"/>
      <c r="G116" s="28"/>
      <c r="H116" s="22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5" customHeight="1" x14ac:dyDescent="0.2">
      <c r="A117" s="28"/>
      <c r="B117" s="28"/>
      <c r="C117" s="28"/>
      <c r="D117" s="28"/>
      <c r="E117" s="28"/>
      <c r="F117" s="28"/>
      <c r="G117" s="28"/>
      <c r="H117" s="22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5" customHeight="1" x14ac:dyDescent="0.2">
      <c r="A118" s="28"/>
      <c r="B118" s="28"/>
      <c r="C118" s="28"/>
      <c r="D118" s="28"/>
      <c r="E118" s="28"/>
      <c r="F118" s="28"/>
      <c r="G118" s="28"/>
      <c r="H118" s="22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5" customHeight="1" x14ac:dyDescent="0.2">
      <c r="A119" s="28"/>
      <c r="B119" s="28"/>
      <c r="C119" s="28"/>
      <c r="D119" s="28"/>
      <c r="E119" s="28"/>
      <c r="F119" s="28"/>
      <c r="G119" s="28"/>
      <c r="H119" s="22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5" customHeight="1" x14ac:dyDescent="0.2">
      <c r="A120" s="28"/>
      <c r="B120" s="28"/>
      <c r="C120" s="28"/>
      <c r="D120" s="28"/>
      <c r="E120" s="28"/>
      <c r="F120" s="28"/>
      <c r="G120" s="28"/>
      <c r="H120" s="22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5" customHeight="1" x14ac:dyDescent="0.2">
      <c r="A121" s="28"/>
      <c r="B121" s="28"/>
      <c r="C121" s="28"/>
      <c r="D121" s="28"/>
      <c r="E121" s="28"/>
      <c r="F121" s="28"/>
      <c r="G121" s="28"/>
      <c r="H121" s="22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5" customHeight="1" x14ac:dyDescent="0.2">
      <c r="A122" s="28"/>
      <c r="B122" s="28"/>
      <c r="C122" s="28"/>
      <c r="D122" s="28"/>
      <c r="E122" s="28"/>
      <c r="F122" s="28"/>
      <c r="G122" s="28"/>
      <c r="H122" s="22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5" customHeight="1" x14ac:dyDescent="0.2">
      <c r="A123" s="28"/>
      <c r="B123" s="28"/>
      <c r="C123" s="28"/>
      <c r="D123" s="28"/>
      <c r="E123" s="28"/>
      <c r="F123" s="28"/>
      <c r="G123" s="28"/>
      <c r="H123" s="22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5" customHeight="1" x14ac:dyDescent="0.2">
      <c r="A124" s="28"/>
      <c r="B124" s="28"/>
      <c r="C124" s="28"/>
      <c r="D124" s="28"/>
      <c r="E124" s="28"/>
      <c r="F124" s="28"/>
      <c r="G124" s="28"/>
      <c r="H124" s="22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5" customHeight="1" x14ac:dyDescent="0.2">
      <c r="A125" s="28"/>
      <c r="B125" s="28"/>
      <c r="C125" s="28"/>
      <c r="D125" s="28"/>
      <c r="E125" s="28"/>
      <c r="F125" s="28"/>
      <c r="G125" s="28"/>
      <c r="H125" s="22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5" customHeight="1" x14ac:dyDescent="0.2">
      <c r="A126" s="28"/>
      <c r="B126" s="28"/>
      <c r="C126" s="28"/>
      <c r="D126" s="28"/>
      <c r="E126" s="28"/>
      <c r="F126" s="28"/>
      <c r="G126" s="28"/>
      <c r="H126" s="22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5" customHeight="1" x14ac:dyDescent="0.2">
      <c r="A127" s="28"/>
      <c r="B127" s="28"/>
      <c r="C127" s="28"/>
      <c r="D127" s="28"/>
      <c r="E127" s="28"/>
      <c r="F127" s="28"/>
      <c r="G127" s="28"/>
      <c r="H127" s="22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5" customHeight="1" x14ac:dyDescent="0.2">
      <c r="A128" s="28"/>
      <c r="B128" s="28"/>
      <c r="C128" s="28"/>
      <c r="D128" s="28"/>
      <c r="E128" s="28"/>
      <c r="F128" s="28"/>
      <c r="G128" s="28"/>
      <c r="H128" s="22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5" customHeight="1" x14ac:dyDescent="0.2">
      <c r="A129" s="28"/>
      <c r="B129" s="28"/>
      <c r="C129" s="28"/>
      <c r="D129" s="28"/>
      <c r="E129" s="28"/>
      <c r="F129" s="28"/>
      <c r="G129" s="28"/>
      <c r="H129" s="22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5" customHeight="1" x14ac:dyDescent="0.2">
      <c r="A130" s="28"/>
      <c r="B130" s="28"/>
      <c r="C130" s="28"/>
      <c r="D130" s="28"/>
      <c r="E130" s="28"/>
      <c r="F130" s="28"/>
      <c r="G130" s="28"/>
      <c r="H130" s="22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5" customHeight="1" x14ac:dyDescent="0.2">
      <c r="A131" s="28"/>
      <c r="B131" s="28"/>
      <c r="C131" s="28"/>
      <c r="D131" s="28"/>
      <c r="E131" s="28"/>
      <c r="F131" s="28"/>
      <c r="G131" s="28"/>
      <c r="H131" s="22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5" customHeight="1" x14ac:dyDescent="0.2">
      <c r="A132" s="28"/>
      <c r="B132" s="28"/>
      <c r="C132" s="28"/>
      <c r="D132" s="28"/>
      <c r="E132" s="28"/>
      <c r="F132" s="28"/>
      <c r="G132" s="28"/>
      <c r="H132" s="22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5" customHeight="1" x14ac:dyDescent="0.2">
      <c r="A133" s="28"/>
      <c r="B133" s="28"/>
      <c r="C133" s="28"/>
      <c r="D133" s="28"/>
      <c r="E133" s="28"/>
      <c r="F133" s="28"/>
      <c r="G133" s="28"/>
      <c r="H133" s="22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5" customHeight="1" x14ac:dyDescent="0.2">
      <c r="A134" s="28"/>
      <c r="B134" s="28"/>
      <c r="C134" s="28"/>
      <c r="D134" s="28"/>
      <c r="E134" s="28"/>
      <c r="F134" s="28"/>
      <c r="G134" s="28"/>
      <c r="H134" s="22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5" customHeight="1" x14ac:dyDescent="0.2">
      <c r="A135" s="28"/>
      <c r="B135" s="28"/>
      <c r="C135" s="28"/>
      <c r="D135" s="28"/>
      <c r="E135" s="28"/>
      <c r="F135" s="28"/>
      <c r="G135" s="28"/>
      <c r="H135" s="22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5" customHeight="1" x14ac:dyDescent="0.2">
      <c r="A136" s="28"/>
      <c r="B136" s="28"/>
      <c r="C136" s="28"/>
      <c r="D136" s="28"/>
      <c r="E136" s="28"/>
      <c r="F136" s="28"/>
      <c r="G136" s="28"/>
      <c r="H136" s="22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5" customHeight="1" x14ac:dyDescent="0.2">
      <c r="A137" s="28"/>
      <c r="B137" s="28"/>
      <c r="C137" s="28"/>
      <c r="D137" s="28"/>
      <c r="E137" s="28"/>
      <c r="F137" s="28"/>
      <c r="G137" s="28"/>
      <c r="H137" s="22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5" customHeight="1" x14ac:dyDescent="0.2">
      <c r="A138" s="28"/>
      <c r="B138" s="28"/>
      <c r="C138" s="28"/>
      <c r="D138" s="28"/>
      <c r="E138" s="28"/>
      <c r="F138" s="28"/>
      <c r="G138" s="28"/>
      <c r="H138" s="22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5" customHeight="1" x14ac:dyDescent="0.2">
      <c r="A139" s="28"/>
      <c r="B139" s="28"/>
      <c r="C139" s="28"/>
      <c r="D139" s="28"/>
      <c r="E139" s="28"/>
      <c r="F139" s="28"/>
      <c r="G139" s="28"/>
      <c r="H139" s="22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5" customHeight="1" x14ac:dyDescent="0.2">
      <c r="A140" s="28"/>
      <c r="B140" s="28"/>
      <c r="C140" s="28"/>
      <c r="D140" s="28"/>
      <c r="E140" s="28"/>
      <c r="F140" s="28"/>
      <c r="G140" s="28"/>
      <c r="H140" s="22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5" customHeight="1" x14ac:dyDescent="0.2">
      <c r="A141" s="28"/>
      <c r="B141" s="28"/>
      <c r="C141" s="28"/>
      <c r="D141" s="28"/>
      <c r="E141" s="28"/>
      <c r="F141" s="28"/>
      <c r="G141" s="28"/>
      <c r="H141" s="22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5" customHeight="1" x14ac:dyDescent="0.2">
      <c r="A142" s="28"/>
      <c r="B142" s="28"/>
      <c r="C142" s="28"/>
      <c r="D142" s="28"/>
      <c r="E142" s="28"/>
      <c r="F142" s="28"/>
      <c r="G142" s="28"/>
      <c r="H142" s="22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5" customHeight="1" x14ac:dyDescent="0.2">
      <c r="A143" s="28"/>
      <c r="B143" s="28"/>
      <c r="C143" s="28"/>
      <c r="D143" s="28"/>
      <c r="E143" s="28"/>
      <c r="F143" s="28"/>
      <c r="G143" s="28"/>
      <c r="H143" s="22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5" customHeight="1" x14ac:dyDescent="0.2">
      <c r="A144" s="28"/>
      <c r="B144" s="28"/>
      <c r="C144" s="28"/>
      <c r="D144" s="28"/>
      <c r="E144" s="28"/>
      <c r="F144" s="28"/>
      <c r="G144" s="28"/>
      <c r="H144" s="22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5" customHeight="1" x14ac:dyDescent="0.2">
      <c r="A145" s="28"/>
      <c r="B145" s="28"/>
      <c r="C145" s="28"/>
      <c r="D145" s="28"/>
      <c r="E145" s="28"/>
      <c r="F145" s="28"/>
      <c r="G145" s="28"/>
      <c r="H145" s="22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5" customHeight="1" x14ac:dyDescent="0.2">
      <c r="A146" s="28"/>
      <c r="B146" s="28"/>
      <c r="C146" s="28"/>
      <c r="D146" s="28"/>
      <c r="E146" s="28"/>
      <c r="F146" s="28"/>
      <c r="G146" s="28"/>
      <c r="H146" s="22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5" customHeight="1" x14ac:dyDescent="0.2">
      <c r="A147" s="28"/>
      <c r="B147" s="28"/>
      <c r="C147" s="28"/>
      <c r="D147" s="28"/>
      <c r="E147" s="28"/>
      <c r="F147" s="28"/>
      <c r="G147" s="28"/>
      <c r="H147" s="22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5" customHeight="1" x14ac:dyDescent="0.2">
      <c r="A148" s="28"/>
      <c r="B148" s="28"/>
      <c r="C148" s="28"/>
      <c r="D148" s="28"/>
      <c r="E148" s="28"/>
      <c r="F148" s="28"/>
      <c r="G148" s="28"/>
      <c r="H148" s="22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5" customHeight="1" x14ac:dyDescent="0.2">
      <c r="A149" s="28"/>
      <c r="B149" s="28"/>
      <c r="C149" s="28"/>
      <c r="D149" s="28"/>
      <c r="E149" s="28"/>
      <c r="F149" s="28"/>
      <c r="G149" s="28"/>
      <c r="H149" s="22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5" customHeight="1" x14ac:dyDescent="0.2">
      <c r="A150" s="28"/>
      <c r="B150" s="28"/>
      <c r="C150" s="28"/>
      <c r="D150" s="28"/>
      <c r="E150" s="28"/>
      <c r="F150" s="28"/>
      <c r="G150" s="28"/>
      <c r="H150" s="22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5" customHeight="1" x14ac:dyDescent="0.2">
      <c r="A151" s="28"/>
      <c r="B151" s="28"/>
      <c r="C151" s="28"/>
      <c r="D151" s="28"/>
      <c r="E151" s="28"/>
      <c r="F151" s="28"/>
      <c r="G151" s="28"/>
      <c r="H151" s="22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5" customHeight="1" x14ac:dyDescent="0.2">
      <c r="A152" s="28"/>
      <c r="B152" s="28"/>
      <c r="C152" s="28"/>
      <c r="D152" s="28"/>
      <c r="E152" s="28"/>
      <c r="F152" s="28"/>
      <c r="G152" s="28"/>
      <c r="H152" s="22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5" customHeight="1" x14ac:dyDescent="0.2">
      <c r="A153" s="28"/>
      <c r="B153" s="28"/>
      <c r="C153" s="28"/>
      <c r="D153" s="28"/>
      <c r="E153" s="28"/>
      <c r="F153" s="28"/>
      <c r="G153" s="28"/>
      <c r="H153" s="22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5" customHeight="1" x14ac:dyDescent="0.2">
      <c r="A154" s="28"/>
      <c r="B154" s="28"/>
      <c r="C154" s="28"/>
      <c r="D154" s="28"/>
      <c r="E154" s="28"/>
      <c r="F154" s="28"/>
      <c r="G154" s="28"/>
      <c r="H154" s="22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5" customHeight="1" x14ac:dyDescent="0.2">
      <c r="A155" s="28"/>
      <c r="B155" s="28"/>
      <c r="C155" s="28"/>
      <c r="D155" s="28"/>
      <c r="E155" s="28"/>
      <c r="F155" s="28"/>
      <c r="G155" s="28"/>
      <c r="H155" s="22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5" customHeight="1" x14ac:dyDescent="0.2">
      <c r="A156" s="28"/>
      <c r="B156" s="28"/>
      <c r="C156" s="28"/>
      <c r="D156" s="28"/>
      <c r="E156" s="28"/>
      <c r="F156" s="28"/>
      <c r="G156" s="28"/>
      <c r="H156" s="22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5" customHeight="1" x14ac:dyDescent="0.2">
      <c r="A157" s="28"/>
      <c r="B157" s="28"/>
      <c r="C157" s="28"/>
      <c r="D157" s="28"/>
      <c r="E157" s="28"/>
      <c r="F157" s="28"/>
      <c r="G157" s="28"/>
      <c r="H157" s="22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5" customHeight="1" x14ac:dyDescent="0.2">
      <c r="A158" s="28"/>
      <c r="B158" s="28"/>
      <c r="C158" s="28"/>
      <c r="D158" s="28"/>
      <c r="E158" s="28"/>
      <c r="F158" s="28"/>
      <c r="G158" s="28"/>
      <c r="H158" s="22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5" customHeight="1" x14ac:dyDescent="0.2">
      <c r="A159" s="28"/>
      <c r="B159" s="28"/>
      <c r="C159" s="28"/>
      <c r="D159" s="28"/>
      <c r="E159" s="28"/>
      <c r="F159" s="28"/>
      <c r="G159" s="28"/>
      <c r="H159" s="22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5" customHeight="1" x14ac:dyDescent="0.2">
      <c r="A160" s="28"/>
      <c r="B160" s="28"/>
      <c r="C160" s="28"/>
      <c r="D160" s="28"/>
      <c r="E160" s="28"/>
      <c r="F160" s="28"/>
      <c r="G160" s="28"/>
      <c r="H160" s="22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5" customHeight="1" x14ac:dyDescent="0.2">
      <c r="A161" s="28"/>
      <c r="B161" s="28"/>
      <c r="C161" s="28"/>
      <c r="D161" s="28"/>
      <c r="E161" s="28"/>
      <c r="F161" s="28"/>
      <c r="G161" s="28"/>
      <c r="H161" s="22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5" customHeight="1" x14ac:dyDescent="0.2">
      <c r="A162" s="28"/>
      <c r="B162" s="28"/>
      <c r="C162" s="28"/>
      <c r="D162" s="28"/>
      <c r="E162" s="28"/>
      <c r="F162" s="28"/>
      <c r="G162" s="28"/>
      <c r="H162" s="22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5" customHeight="1" x14ac:dyDescent="0.2">
      <c r="A163" s="28"/>
      <c r="B163" s="28"/>
      <c r="C163" s="28"/>
      <c r="D163" s="28"/>
      <c r="E163" s="28"/>
      <c r="F163" s="28"/>
      <c r="G163" s="28"/>
      <c r="H163" s="22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5" customHeight="1" x14ac:dyDescent="0.2">
      <c r="A164" s="28"/>
      <c r="B164" s="28"/>
      <c r="C164" s="28"/>
      <c r="D164" s="28"/>
      <c r="E164" s="28"/>
      <c r="F164" s="28"/>
      <c r="G164" s="28"/>
      <c r="H164" s="22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5" customHeight="1" x14ac:dyDescent="0.2">
      <c r="A165" s="28"/>
      <c r="B165" s="28"/>
      <c r="C165" s="28"/>
      <c r="D165" s="28"/>
      <c r="E165" s="28"/>
      <c r="F165" s="28"/>
      <c r="G165" s="28"/>
      <c r="H165" s="22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5" customHeight="1" x14ac:dyDescent="0.2">
      <c r="A166" s="28"/>
      <c r="B166" s="28"/>
      <c r="C166" s="28"/>
      <c r="D166" s="28"/>
      <c r="E166" s="28"/>
      <c r="F166" s="28"/>
      <c r="G166" s="28"/>
      <c r="H166" s="22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5" customHeight="1" x14ac:dyDescent="0.2">
      <c r="A167" s="28"/>
      <c r="B167" s="28"/>
      <c r="C167" s="28"/>
      <c r="D167" s="28"/>
      <c r="E167" s="28"/>
      <c r="F167" s="28"/>
      <c r="G167" s="28"/>
      <c r="H167" s="22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5" customHeight="1" x14ac:dyDescent="0.2">
      <c r="A168" s="28"/>
      <c r="B168" s="28"/>
      <c r="C168" s="28"/>
      <c r="D168" s="28"/>
      <c r="E168" s="28"/>
      <c r="F168" s="28"/>
      <c r="G168" s="28"/>
      <c r="H168" s="22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5" customHeight="1" x14ac:dyDescent="0.2">
      <c r="A169" s="28"/>
      <c r="B169" s="28"/>
      <c r="C169" s="28"/>
      <c r="D169" s="28"/>
      <c r="E169" s="28"/>
      <c r="F169" s="28"/>
      <c r="G169" s="28"/>
      <c r="H169" s="22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5" customHeight="1" x14ac:dyDescent="0.2">
      <c r="A170" s="28"/>
      <c r="B170" s="28"/>
      <c r="C170" s="28"/>
      <c r="D170" s="28"/>
      <c r="E170" s="28"/>
      <c r="F170" s="28"/>
      <c r="G170" s="28"/>
      <c r="H170" s="22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5" customHeight="1" x14ac:dyDescent="0.2">
      <c r="A171" s="28"/>
      <c r="B171" s="28"/>
      <c r="C171" s="28"/>
      <c r="D171" s="28"/>
      <c r="E171" s="28"/>
      <c r="F171" s="28"/>
      <c r="G171" s="28"/>
      <c r="H171" s="22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5" customHeight="1" x14ac:dyDescent="0.2">
      <c r="A172" s="28"/>
      <c r="B172" s="28"/>
      <c r="C172" s="28"/>
      <c r="D172" s="28"/>
      <c r="E172" s="28"/>
      <c r="F172" s="28"/>
      <c r="G172" s="28"/>
      <c r="H172" s="22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5" customHeight="1" x14ac:dyDescent="0.2">
      <c r="A173" s="28"/>
      <c r="B173" s="28"/>
      <c r="C173" s="28"/>
      <c r="D173" s="28"/>
      <c r="E173" s="28"/>
      <c r="F173" s="28"/>
      <c r="G173" s="28"/>
      <c r="H173" s="22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5" customHeight="1" x14ac:dyDescent="0.2">
      <c r="A174" s="28"/>
      <c r="B174" s="28"/>
      <c r="C174" s="28"/>
      <c r="D174" s="28"/>
      <c r="E174" s="28"/>
      <c r="F174" s="28"/>
      <c r="G174" s="28"/>
      <c r="H174" s="22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5" customHeight="1" x14ac:dyDescent="0.2">
      <c r="A175" s="28"/>
      <c r="B175" s="28"/>
      <c r="C175" s="28"/>
      <c r="D175" s="28"/>
      <c r="E175" s="28"/>
      <c r="F175" s="28"/>
      <c r="G175" s="28"/>
      <c r="H175" s="22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5" customHeight="1" x14ac:dyDescent="0.2">
      <c r="A176" s="28"/>
      <c r="B176" s="28"/>
      <c r="C176" s="28"/>
      <c r="D176" s="28"/>
      <c r="E176" s="28"/>
      <c r="F176" s="28"/>
      <c r="G176" s="28"/>
      <c r="H176" s="22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5" customHeight="1" x14ac:dyDescent="0.2">
      <c r="A177" s="28"/>
      <c r="B177" s="28"/>
      <c r="C177" s="28"/>
      <c r="D177" s="28"/>
      <c r="E177" s="28"/>
      <c r="F177" s="28"/>
      <c r="G177" s="28"/>
      <c r="H177" s="22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5" customHeight="1" x14ac:dyDescent="0.2">
      <c r="A178" s="28"/>
      <c r="B178" s="28"/>
      <c r="C178" s="28"/>
      <c r="D178" s="28"/>
      <c r="E178" s="28"/>
      <c r="F178" s="28"/>
      <c r="G178" s="28"/>
      <c r="H178" s="22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5" customHeight="1" x14ac:dyDescent="0.2">
      <c r="A179" s="28"/>
      <c r="B179" s="28"/>
      <c r="C179" s="28"/>
      <c r="D179" s="28"/>
      <c r="E179" s="28"/>
      <c r="F179" s="28"/>
      <c r="G179" s="28"/>
      <c r="H179" s="22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5" customHeight="1" x14ac:dyDescent="0.2">
      <c r="A180" s="28"/>
      <c r="B180" s="28"/>
      <c r="C180" s="28"/>
      <c r="D180" s="28"/>
      <c r="E180" s="28"/>
      <c r="F180" s="28"/>
      <c r="G180" s="28"/>
      <c r="H180" s="22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5" customHeight="1" x14ac:dyDescent="0.2">
      <c r="A181" s="28"/>
      <c r="B181" s="28"/>
      <c r="C181" s="28"/>
      <c r="D181" s="28"/>
      <c r="E181" s="28"/>
      <c r="F181" s="28"/>
      <c r="G181" s="28"/>
      <c r="H181" s="22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5" customHeight="1" x14ac:dyDescent="0.2">
      <c r="A182" s="28"/>
      <c r="B182" s="28"/>
      <c r="C182" s="28"/>
      <c r="D182" s="28"/>
      <c r="E182" s="28"/>
      <c r="F182" s="28"/>
      <c r="G182" s="28"/>
      <c r="H182" s="22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5" customHeight="1" x14ac:dyDescent="0.2">
      <c r="A183" s="28"/>
      <c r="B183" s="28"/>
      <c r="C183" s="28"/>
      <c r="D183" s="28"/>
      <c r="E183" s="28"/>
      <c r="F183" s="28"/>
      <c r="G183" s="28"/>
      <c r="H183" s="22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5" customHeight="1" x14ac:dyDescent="0.2">
      <c r="A184" s="28"/>
      <c r="B184" s="28"/>
      <c r="C184" s="28"/>
      <c r="D184" s="28"/>
      <c r="E184" s="28"/>
      <c r="F184" s="28"/>
      <c r="G184" s="28"/>
      <c r="H184" s="22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5" customHeight="1" x14ac:dyDescent="0.2">
      <c r="A185" s="28"/>
      <c r="B185" s="28"/>
      <c r="C185" s="28"/>
      <c r="D185" s="28"/>
      <c r="E185" s="28"/>
      <c r="F185" s="28"/>
      <c r="G185" s="28"/>
      <c r="H185" s="22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5" customHeight="1" x14ac:dyDescent="0.2">
      <c r="A186" s="28"/>
      <c r="B186" s="28"/>
      <c r="C186" s="28"/>
      <c r="D186" s="28"/>
      <c r="E186" s="28"/>
      <c r="F186" s="28"/>
      <c r="G186" s="28"/>
      <c r="H186" s="22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5" customHeight="1" x14ac:dyDescent="0.2">
      <c r="A187" s="28"/>
      <c r="B187" s="28"/>
      <c r="C187" s="28"/>
      <c r="D187" s="28"/>
      <c r="E187" s="28"/>
      <c r="F187" s="28"/>
      <c r="G187" s="28"/>
      <c r="H187" s="22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5" customHeight="1" x14ac:dyDescent="0.2">
      <c r="A188" s="28"/>
      <c r="B188" s="28"/>
      <c r="C188" s="28"/>
      <c r="D188" s="28"/>
      <c r="E188" s="28"/>
      <c r="F188" s="28"/>
      <c r="G188" s="28"/>
      <c r="H188" s="22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5" customHeight="1" x14ac:dyDescent="0.2">
      <c r="A189" s="28"/>
      <c r="B189" s="28"/>
      <c r="C189" s="28"/>
      <c r="D189" s="28"/>
      <c r="E189" s="28"/>
      <c r="F189" s="28"/>
      <c r="G189" s="28"/>
      <c r="H189" s="22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5" customHeight="1" x14ac:dyDescent="0.2">
      <c r="A190" s="28"/>
      <c r="B190" s="28"/>
      <c r="C190" s="28"/>
      <c r="D190" s="28"/>
      <c r="E190" s="28"/>
      <c r="F190" s="28"/>
      <c r="G190" s="28"/>
      <c r="H190" s="22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5" customHeight="1" x14ac:dyDescent="0.2">
      <c r="A191" s="28"/>
      <c r="B191" s="28"/>
      <c r="C191" s="28"/>
      <c r="D191" s="28"/>
      <c r="E191" s="28"/>
      <c r="F191" s="28"/>
      <c r="G191" s="28"/>
      <c r="H191" s="22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5" customHeight="1" x14ac:dyDescent="0.2">
      <c r="A192" s="28"/>
      <c r="B192" s="28"/>
      <c r="C192" s="28"/>
      <c r="D192" s="28"/>
      <c r="E192" s="28"/>
      <c r="F192" s="28"/>
      <c r="G192" s="28"/>
      <c r="H192" s="22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5" customHeight="1" x14ac:dyDescent="0.2">
      <c r="A193" s="28"/>
      <c r="B193" s="28"/>
      <c r="C193" s="28"/>
      <c r="D193" s="28"/>
      <c r="E193" s="28"/>
      <c r="F193" s="28"/>
      <c r="G193" s="28"/>
      <c r="H193" s="22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5" customHeight="1" x14ac:dyDescent="0.2">
      <c r="A194" s="28"/>
      <c r="B194" s="28"/>
      <c r="C194" s="28"/>
      <c r="D194" s="28"/>
      <c r="E194" s="28"/>
      <c r="F194" s="28"/>
      <c r="G194" s="28"/>
      <c r="H194" s="22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5" customHeight="1" x14ac:dyDescent="0.2">
      <c r="A195" s="28"/>
      <c r="B195" s="28"/>
      <c r="C195" s="28"/>
      <c r="D195" s="28"/>
      <c r="E195" s="28"/>
      <c r="F195" s="28"/>
      <c r="G195" s="28"/>
      <c r="H195" s="22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5" customHeight="1" x14ac:dyDescent="0.2">
      <c r="A196" s="28"/>
      <c r="B196" s="28"/>
      <c r="C196" s="28"/>
      <c r="D196" s="28"/>
      <c r="E196" s="28"/>
      <c r="F196" s="28"/>
      <c r="G196" s="28"/>
      <c r="H196" s="22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5" customHeight="1" x14ac:dyDescent="0.2">
      <c r="A197" s="28"/>
      <c r="B197" s="28"/>
      <c r="C197" s="28"/>
      <c r="D197" s="28"/>
      <c r="E197" s="28"/>
      <c r="F197" s="28"/>
      <c r="G197" s="28"/>
      <c r="H197" s="22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5" customHeight="1" x14ac:dyDescent="0.2">
      <c r="A198" s="28"/>
      <c r="B198" s="28"/>
      <c r="C198" s="28"/>
      <c r="D198" s="28"/>
      <c r="E198" s="28"/>
      <c r="F198" s="28"/>
      <c r="G198" s="28"/>
      <c r="H198" s="22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5" customHeight="1" x14ac:dyDescent="0.2">
      <c r="A199" s="28"/>
      <c r="B199" s="28"/>
      <c r="C199" s="28"/>
      <c r="D199" s="28"/>
      <c r="E199" s="28"/>
      <c r="F199" s="28"/>
      <c r="G199" s="28"/>
      <c r="H199" s="22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5" customHeight="1" x14ac:dyDescent="0.2">
      <c r="A200" s="28"/>
      <c r="B200" s="28"/>
      <c r="C200" s="28"/>
      <c r="D200" s="28"/>
      <c r="E200" s="28"/>
      <c r="F200" s="28"/>
      <c r="G200" s="28"/>
      <c r="H200" s="22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5" customHeight="1" x14ac:dyDescent="0.2">
      <c r="A201" s="28"/>
      <c r="B201" s="28"/>
      <c r="C201" s="28"/>
      <c r="D201" s="28"/>
      <c r="E201" s="28"/>
      <c r="F201" s="28"/>
      <c r="G201" s="28"/>
      <c r="H201" s="22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5" customHeight="1" x14ac:dyDescent="0.2">
      <c r="A202" s="28"/>
      <c r="B202" s="28"/>
      <c r="C202" s="28"/>
      <c r="D202" s="28"/>
      <c r="E202" s="28"/>
      <c r="F202" s="28"/>
      <c r="G202" s="28"/>
      <c r="H202" s="22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5" customHeight="1" x14ac:dyDescent="0.2">
      <c r="A203" s="28"/>
      <c r="B203" s="28"/>
      <c r="C203" s="28"/>
      <c r="D203" s="28"/>
      <c r="E203" s="28"/>
      <c r="F203" s="28"/>
      <c r="G203" s="28"/>
      <c r="H203" s="22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5" customHeight="1" x14ac:dyDescent="0.2">
      <c r="A204" s="28"/>
      <c r="B204" s="28"/>
      <c r="C204" s="28"/>
      <c r="D204" s="28"/>
      <c r="E204" s="28"/>
      <c r="F204" s="28"/>
      <c r="G204" s="28"/>
      <c r="H204" s="22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5" customHeight="1" x14ac:dyDescent="0.2">
      <c r="A205" s="28"/>
      <c r="B205" s="28"/>
      <c r="C205" s="28"/>
      <c r="D205" s="28"/>
      <c r="E205" s="28"/>
      <c r="F205" s="28"/>
      <c r="G205" s="28"/>
      <c r="H205" s="22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5" customHeight="1" x14ac:dyDescent="0.2">
      <c r="A206" s="28"/>
      <c r="B206" s="28"/>
      <c r="C206" s="28"/>
      <c r="D206" s="28"/>
      <c r="E206" s="28"/>
      <c r="F206" s="28"/>
      <c r="G206" s="28"/>
      <c r="H206" s="22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5" customHeight="1" x14ac:dyDescent="0.2">
      <c r="A207" s="28"/>
      <c r="B207" s="28"/>
      <c r="C207" s="28"/>
      <c r="D207" s="28"/>
      <c r="E207" s="28"/>
      <c r="F207" s="28"/>
      <c r="G207" s="28"/>
      <c r="H207" s="22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5" customHeight="1" x14ac:dyDescent="0.2">
      <c r="A208" s="28"/>
      <c r="B208" s="28"/>
      <c r="C208" s="28"/>
      <c r="D208" s="28"/>
      <c r="E208" s="28"/>
      <c r="F208" s="28"/>
      <c r="G208" s="28"/>
      <c r="H208" s="22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5" customHeight="1" x14ac:dyDescent="0.2">
      <c r="A209" s="28"/>
      <c r="B209" s="28"/>
      <c r="C209" s="28"/>
      <c r="D209" s="28"/>
      <c r="E209" s="28"/>
      <c r="F209" s="28"/>
      <c r="G209" s="28"/>
      <c r="H209" s="22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5" customHeight="1" x14ac:dyDescent="0.2">
      <c r="A210" s="28"/>
      <c r="B210" s="28"/>
      <c r="C210" s="28"/>
      <c r="D210" s="28"/>
      <c r="E210" s="28"/>
      <c r="F210" s="28"/>
      <c r="G210" s="28"/>
      <c r="H210" s="22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5" customHeight="1" x14ac:dyDescent="0.2">
      <c r="A211" s="28"/>
      <c r="B211" s="28"/>
      <c r="C211" s="28"/>
      <c r="D211" s="28"/>
      <c r="E211" s="28"/>
      <c r="F211" s="28"/>
      <c r="G211" s="28"/>
      <c r="H211" s="22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5" customHeight="1" x14ac:dyDescent="0.2">
      <c r="A212" s="28"/>
      <c r="B212" s="28"/>
      <c r="C212" s="28"/>
      <c r="D212" s="28"/>
      <c r="E212" s="28"/>
      <c r="F212" s="28"/>
      <c r="G212" s="28"/>
      <c r="H212" s="22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5" customHeight="1" x14ac:dyDescent="0.2">
      <c r="A213" s="28"/>
      <c r="B213" s="28"/>
      <c r="C213" s="28"/>
      <c r="D213" s="28"/>
      <c r="E213" s="28"/>
      <c r="F213" s="28"/>
      <c r="G213" s="28"/>
      <c r="H213" s="22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5" customHeight="1" x14ac:dyDescent="0.2">
      <c r="A214" s="28"/>
      <c r="B214" s="28"/>
      <c r="C214" s="28"/>
      <c r="D214" s="28"/>
      <c r="E214" s="28"/>
      <c r="F214" s="28"/>
      <c r="G214" s="28"/>
      <c r="H214" s="22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5" customHeight="1" x14ac:dyDescent="0.2">
      <c r="A215" s="28"/>
      <c r="B215" s="28"/>
      <c r="C215" s="28"/>
      <c r="D215" s="28"/>
      <c r="E215" s="28"/>
      <c r="F215" s="28"/>
      <c r="G215" s="28"/>
      <c r="H215" s="22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5" customHeight="1" x14ac:dyDescent="0.2">
      <c r="A216" s="28"/>
      <c r="B216" s="28"/>
      <c r="C216" s="28"/>
      <c r="D216" s="28"/>
      <c r="E216" s="28"/>
      <c r="F216" s="28"/>
      <c r="G216" s="28"/>
      <c r="H216" s="22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5" customHeight="1" x14ac:dyDescent="0.2">
      <c r="A217" s="28"/>
      <c r="B217" s="28"/>
      <c r="C217" s="28"/>
      <c r="D217" s="28"/>
      <c r="E217" s="28"/>
      <c r="F217" s="28"/>
      <c r="G217" s="28"/>
      <c r="H217" s="22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5" customHeight="1" x14ac:dyDescent="0.2">
      <c r="A218" s="28"/>
      <c r="B218" s="28"/>
      <c r="C218" s="28"/>
      <c r="D218" s="28"/>
      <c r="E218" s="28"/>
      <c r="F218" s="28"/>
      <c r="G218" s="28"/>
      <c r="H218" s="22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5" customHeight="1" x14ac:dyDescent="0.2">
      <c r="A219" s="28"/>
      <c r="B219" s="28"/>
      <c r="C219" s="28"/>
      <c r="D219" s="28"/>
      <c r="E219" s="28"/>
      <c r="F219" s="28"/>
      <c r="G219" s="28"/>
      <c r="H219" s="22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5" customHeight="1" x14ac:dyDescent="0.2">
      <c r="A220" s="28"/>
      <c r="B220" s="28"/>
      <c r="C220" s="28"/>
      <c r="D220" s="28"/>
      <c r="E220" s="28"/>
      <c r="F220" s="28"/>
      <c r="G220" s="28"/>
      <c r="H220" s="22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5" customHeight="1" x14ac:dyDescent="0.2">
      <c r="A221" s="28"/>
      <c r="B221" s="28"/>
      <c r="C221" s="28"/>
      <c r="D221" s="28"/>
      <c r="E221" s="28"/>
      <c r="F221" s="28"/>
      <c r="G221" s="28"/>
      <c r="H221" s="22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5" customHeight="1" x14ac:dyDescent="0.2">
      <c r="A222" s="28"/>
      <c r="B222" s="28"/>
      <c r="C222" s="28"/>
      <c r="D222" s="28"/>
      <c r="E222" s="28"/>
      <c r="F222" s="28"/>
      <c r="G222" s="28"/>
      <c r="H222" s="22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5" customHeight="1" x14ac:dyDescent="0.2">
      <c r="A223" s="28"/>
      <c r="B223" s="28"/>
      <c r="C223" s="28"/>
      <c r="D223" s="28"/>
      <c r="E223" s="28"/>
      <c r="F223" s="28"/>
      <c r="G223" s="28"/>
      <c r="H223" s="22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5" customHeight="1" x14ac:dyDescent="0.2">
      <c r="A224" s="28"/>
      <c r="B224" s="28"/>
      <c r="C224" s="28"/>
      <c r="D224" s="28"/>
      <c r="E224" s="28"/>
      <c r="F224" s="28"/>
      <c r="G224" s="28"/>
      <c r="H224" s="22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5" customHeight="1" x14ac:dyDescent="0.2">
      <c r="A225" s="28"/>
      <c r="B225" s="28"/>
      <c r="C225" s="28"/>
      <c r="D225" s="28"/>
      <c r="E225" s="28"/>
      <c r="F225" s="28"/>
      <c r="G225" s="28"/>
      <c r="H225" s="22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5" customHeight="1" x14ac:dyDescent="0.2">
      <c r="A226" s="28"/>
      <c r="B226" s="28"/>
      <c r="C226" s="28"/>
      <c r="D226" s="28"/>
      <c r="E226" s="28"/>
      <c r="F226" s="28"/>
      <c r="G226" s="28"/>
      <c r="H226" s="22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5" customHeight="1" x14ac:dyDescent="0.2">
      <c r="A227" s="28"/>
      <c r="B227" s="28"/>
      <c r="C227" s="28"/>
      <c r="D227" s="28"/>
      <c r="E227" s="28"/>
      <c r="F227" s="28"/>
      <c r="G227" s="28"/>
      <c r="H227" s="22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5" customHeight="1" x14ac:dyDescent="0.2">
      <c r="A228" s="28"/>
      <c r="B228" s="28"/>
      <c r="C228" s="28"/>
      <c r="D228" s="28"/>
      <c r="E228" s="28"/>
      <c r="F228" s="28"/>
      <c r="G228" s="28"/>
      <c r="H228" s="22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5" customHeight="1" x14ac:dyDescent="0.2">
      <c r="A229" s="28"/>
      <c r="B229" s="28"/>
      <c r="C229" s="28"/>
      <c r="D229" s="28"/>
      <c r="E229" s="28"/>
      <c r="F229" s="28"/>
      <c r="G229" s="28"/>
      <c r="H229" s="22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5" customHeight="1" x14ac:dyDescent="0.2">
      <c r="A230" s="28"/>
      <c r="B230" s="28"/>
      <c r="C230" s="28"/>
      <c r="D230" s="28"/>
      <c r="E230" s="28"/>
      <c r="F230" s="28"/>
      <c r="G230" s="28"/>
      <c r="H230" s="22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5" customHeight="1" x14ac:dyDescent="0.2">
      <c r="A231" s="28"/>
      <c r="B231" s="28"/>
      <c r="C231" s="28"/>
      <c r="D231" s="28"/>
      <c r="E231" s="28"/>
      <c r="F231" s="28"/>
      <c r="G231" s="28"/>
      <c r="H231" s="22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5" customHeight="1" x14ac:dyDescent="0.2">
      <c r="A232" s="28"/>
      <c r="B232" s="28"/>
      <c r="C232" s="28"/>
      <c r="D232" s="28"/>
      <c r="E232" s="28"/>
      <c r="F232" s="28"/>
      <c r="G232" s="28"/>
      <c r="H232" s="22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5" customHeight="1" x14ac:dyDescent="0.2">
      <c r="A233" s="28"/>
      <c r="B233" s="28"/>
      <c r="C233" s="28"/>
      <c r="D233" s="28"/>
      <c r="E233" s="28"/>
      <c r="F233" s="28"/>
      <c r="G233" s="28"/>
      <c r="H233" s="22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5" customHeight="1" x14ac:dyDescent="0.2">
      <c r="A234" s="28"/>
      <c r="B234" s="28"/>
      <c r="C234" s="28"/>
      <c r="D234" s="28"/>
      <c r="E234" s="28"/>
      <c r="F234" s="28"/>
      <c r="G234" s="28"/>
      <c r="H234" s="22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5" customHeight="1" x14ac:dyDescent="0.2">
      <c r="A235" s="28"/>
      <c r="B235" s="28"/>
      <c r="C235" s="28"/>
      <c r="D235" s="28"/>
      <c r="E235" s="28"/>
      <c r="F235" s="28"/>
      <c r="G235" s="28"/>
      <c r="H235" s="22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5" customHeight="1" x14ac:dyDescent="0.2">
      <c r="A236" s="28"/>
      <c r="B236" s="28"/>
      <c r="C236" s="28"/>
      <c r="D236" s="28"/>
      <c r="E236" s="28"/>
      <c r="F236" s="28"/>
      <c r="G236" s="28"/>
      <c r="H236" s="22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5" customHeight="1" x14ac:dyDescent="0.2">
      <c r="A237" s="28"/>
      <c r="B237" s="28"/>
      <c r="C237" s="28"/>
      <c r="D237" s="28"/>
      <c r="E237" s="28"/>
      <c r="F237" s="28"/>
      <c r="G237" s="28"/>
      <c r="H237" s="22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5" customHeight="1" x14ac:dyDescent="0.2">
      <c r="A238" s="28"/>
      <c r="B238" s="28"/>
      <c r="C238" s="28"/>
      <c r="D238" s="28"/>
      <c r="E238" s="28"/>
      <c r="F238" s="28"/>
      <c r="G238" s="28"/>
      <c r="H238" s="22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5" customHeight="1" x14ac:dyDescent="0.2">
      <c r="A239" s="28"/>
      <c r="B239" s="28"/>
      <c r="C239" s="28"/>
      <c r="D239" s="28"/>
      <c r="E239" s="28"/>
      <c r="F239" s="28"/>
      <c r="G239" s="28"/>
      <c r="H239" s="22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5" customHeight="1" x14ac:dyDescent="0.2">
      <c r="A240" s="28"/>
      <c r="B240" s="28"/>
      <c r="C240" s="28"/>
      <c r="D240" s="28"/>
      <c r="E240" s="28"/>
      <c r="F240" s="28"/>
      <c r="G240" s="28"/>
      <c r="H240" s="22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5" customHeight="1" x14ac:dyDescent="0.2">
      <c r="A241" s="28"/>
      <c r="B241" s="28"/>
      <c r="C241" s="28"/>
      <c r="D241" s="28"/>
      <c r="E241" s="28"/>
      <c r="F241" s="28"/>
      <c r="G241" s="28"/>
      <c r="H241" s="22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5" customHeight="1" x14ac:dyDescent="0.2">
      <c r="A242" s="28"/>
      <c r="B242" s="28"/>
      <c r="C242" s="28"/>
      <c r="D242" s="28"/>
      <c r="E242" s="28"/>
      <c r="F242" s="28"/>
      <c r="G242" s="28"/>
      <c r="H242" s="22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5" customHeight="1" x14ac:dyDescent="0.2">
      <c r="A243" s="28"/>
      <c r="B243" s="28"/>
      <c r="C243" s="28"/>
      <c r="D243" s="28"/>
      <c r="E243" s="28"/>
      <c r="F243" s="28"/>
      <c r="G243" s="28"/>
      <c r="H243" s="22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5" customHeight="1" x14ac:dyDescent="0.2">
      <c r="A244" s="28"/>
      <c r="B244" s="28"/>
      <c r="C244" s="28"/>
      <c r="D244" s="28"/>
      <c r="E244" s="28"/>
      <c r="F244" s="28"/>
      <c r="G244" s="28"/>
      <c r="H244" s="22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5" customHeight="1" x14ac:dyDescent="0.2">
      <c r="A245" s="28"/>
      <c r="B245" s="28"/>
      <c r="C245" s="28"/>
      <c r="D245" s="28"/>
      <c r="E245" s="28"/>
      <c r="F245" s="28"/>
      <c r="G245" s="28"/>
      <c r="H245" s="22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5" customHeight="1" x14ac:dyDescent="0.2">
      <c r="A246" s="28"/>
      <c r="B246" s="28"/>
      <c r="C246" s="28"/>
      <c r="D246" s="28"/>
      <c r="E246" s="28"/>
      <c r="F246" s="28"/>
      <c r="G246" s="28"/>
      <c r="H246" s="22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5" customHeight="1" x14ac:dyDescent="0.2">
      <c r="A247" s="28"/>
      <c r="B247" s="28"/>
      <c r="C247" s="28"/>
      <c r="D247" s="28"/>
      <c r="E247" s="28"/>
      <c r="F247" s="28"/>
      <c r="G247" s="28"/>
      <c r="H247" s="22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5" customHeight="1" x14ac:dyDescent="0.2">
      <c r="A248" s="28"/>
      <c r="B248" s="28"/>
      <c r="C248" s="28"/>
      <c r="D248" s="28"/>
      <c r="E248" s="28"/>
      <c r="F248" s="28"/>
      <c r="G248" s="28"/>
      <c r="H248" s="22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5" customHeight="1" x14ac:dyDescent="0.2">
      <c r="A249" s="28"/>
      <c r="B249" s="28"/>
      <c r="C249" s="28"/>
      <c r="D249" s="28"/>
      <c r="E249" s="28"/>
      <c r="F249" s="28"/>
      <c r="G249" s="28"/>
      <c r="H249" s="22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5" customHeight="1" x14ac:dyDescent="0.2">
      <c r="A250" s="28"/>
      <c r="B250" s="28"/>
      <c r="C250" s="28"/>
      <c r="D250" s="28"/>
      <c r="E250" s="28"/>
      <c r="F250" s="28"/>
      <c r="G250" s="28"/>
      <c r="H250" s="22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5" customHeight="1" x14ac:dyDescent="0.2">
      <c r="A251" s="28"/>
      <c r="B251" s="28"/>
      <c r="C251" s="28"/>
      <c r="D251" s="28"/>
      <c r="E251" s="28"/>
      <c r="F251" s="28"/>
      <c r="G251" s="28"/>
      <c r="H251" s="22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5" customHeight="1" x14ac:dyDescent="0.2">
      <c r="A252" s="28"/>
      <c r="B252" s="28"/>
      <c r="C252" s="28"/>
      <c r="D252" s="28"/>
      <c r="E252" s="28"/>
      <c r="F252" s="28"/>
      <c r="G252" s="28"/>
      <c r="H252" s="22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5" customHeight="1" x14ac:dyDescent="0.2">
      <c r="A253" s="28"/>
      <c r="B253" s="28"/>
      <c r="C253" s="28"/>
      <c r="D253" s="28"/>
      <c r="E253" s="28"/>
      <c r="F253" s="28"/>
      <c r="G253" s="28"/>
      <c r="H253" s="22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5" customHeight="1" x14ac:dyDescent="0.2">
      <c r="A254" s="28"/>
      <c r="B254" s="28"/>
      <c r="C254" s="28"/>
      <c r="D254" s="28"/>
      <c r="E254" s="28"/>
      <c r="F254" s="28"/>
      <c r="G254" s="28"/>
      <c r="H254" s="22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5" customHeight="1" x14ac:dyDescent="0.2">
      <c r="A255" s="28"/>
      <c r="B255" s="28"/>
      <c r="C255" s="28"/>
      <c r="D255" s="28"/>
      <c r="E255" s="28"/>
      <c r="F255" s="28"/>
      <c r="G255" s="28"/>
      <c r="H255" s="22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5" customHeight="1" x14ac:dyDescent="0.2">
      <c r="A256" s="28"/>
      <c r="B256" s="28"/>
      <c r="C256" s="28"/>
      <c r="D256" s="28"/>
      <c r="E256" s="28"/>
      <c r="F256" s="28"/>
      <c r="G256" s="28"/>
      <c r="H256" s="22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5" customHeight="1" x14ac:dyDescent="0.2">
      <c r="A257" s="28"/>
      <c r="B257" s="28"/>
      <c r="C257" s="28"/>
      <c r="D257" s="28"/>
      <c r="E257" s="28"/>
      <c r="F257" s="28"/>
      <c r="G257" s="28"/>
      <c r="H257" s="22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5" customHeight="1" x14ac:dyDescent="0.2">
      <c r="A258" s="28"/>
      <c r="B258" s="28"/>
      <c r="C258" s="28"/>
      <c r="D258" s="28"/>
      <c r="E258" s="28"/>
      <c r="F258" s="28"/>
      <c r="G258" s="28"/>
      <c r="H258" s="22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5" customHeight="1" x14ac:dyDescent="0.2">
      <c r="A259" s="28"/>
      <c r="B259" s="28"/>
      <c r="C259" s="28"/>
      <c r="D259" s="28"/>
      <c r="E259" s="28"/>
      <c r="F259" s="28"/>
      <c r="G259" s="28"/>
      <c r="H259" s="22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5" customHeight="1" x14ac:dyDescent="0.2">
      <c r="A260" s="28"/>
      <c r="B260" s="28"/>
      <c r="C260" s="28"/>
      <c r="D260" s="28"/>
      <c r="E260" s="28"/>
      <c r="F260" s="28"/>
      <c r="G260" s="28"/>
      <c r="H260" s="22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5" customHeight="1" x14ac:dyDescent="0.2">
      <c r="A261" s="28"/>
      <c r="B261" s="28"/>
      <c r="C261" s="28"/>
      <c r="D261" s="28"/>
      <c r="E261" s="28"/>
      <c r="F261" s="28"/>
      <c r="G261" s="28"/>
      <c r="H261" s="22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5" customHeight="1" x14ac:dyDescent="0.2">
      <c r="A262" s="28"/>
      <c r="B262" s="28"/>
      <c r="C262" s="28"/>
      <c r="D262" s="28"/>
      <c r="E262" s="28"/>
      <c r="F262" s="28"/>
      <c r="G262" s="28"/>
      <c r="H262" s="22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5" customHeight="1" x14ac:dyDescent="0.2">
      <c r="A263" s="28"/>
      <c r="B263" s="28"/>
      <c r="C263" s="28"/>
      <c r="D263" s="28"/>
      <c r="E263" s="28"/>
      <c r="F263" s="28"/>
      <c r="G263" s="28"/>
      <c r="H263" s="22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5" customHeight="1" x14ac:dyDescent="0.2">
      <c r="A264" s="28"/>
      <c r="B264" s="28"/>
      <c r="C264" s="28"/>
      <c r="D264" s="28"/>
      <c r="E264" s="28"/>
      <c r="F264" s="28"/>
      <c r="G264" s="28"/>
      <c r="H264" s="22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5" customHeight="1" x14ac:dyDescent="0.2">
      <c r="A265" s="28"/>
      <c r="B265" s="28"/>
      <c r="C265" s="28"/>
      <c r="D265" s="28"/>
      <c r="E265" s="28"/>
      <c r="F265" s="28"/>
      <c r="G265" s="28"/>
      <c r="H265" s="22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5" customHeight="1" x14ac:dyDescent="0.2">
      <c r="A266" s="28"/>
      <c r="B266" s="28"/>
      <c r="C266" s="28"/>
      <c r="D266" s="28"/>
      <c r="E266" s="28"/>
      <c r="F266" s="28"/>
      <c r="G266" s="28"/>
      <c r="H266" s="22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5" customHeight="1" x14ac:dyDescent="0.2">
      <c r="A267" s="28"/>
      <c r="B267" s="28"/>
      <c r="C267" s="28"/>
      <c r="D267" s="28"/>
      <c r="E267" s="28"/>
      <c r="F267" s="28"/>
      <c r="G267" s="28"/>
      <c r="H267" s="22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5" customHeight="1" x14ac:dyDescent="0.2">
      <c r="A268" s="28"/>
      <c r="B268" s="28"/>
      <c r="C268" s="28"/>
      <c r="D268" s="28"/>
      <c r="E268" s="28"/>
      <c r="F268" s="28"/>
      <c r="G268" s="28"/>
      <c r="H268" s="22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5" customHeight="1" x14ac:dyDescent="0.2">
      <c r="A269" s="28"/>
      <c r="B269" s="28"/>
      <c r="C269" s="28"/>
      <c r="D269" s="28"/>
      <c r="E269" s="28"/>
      <c r="F269" s="28"/>
      <c r="G269" s="28"/>
      <c r="H269" s="22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5" customHeight="1" x14ac:dyDescent="0.2">
      <c r="A270" s="28"/>
      <c r="B270" s="28"/>
      <c r="C270" s="28"/>
      <c r="D270" s="28"/>
      <c r="E270" s="28"/>
      <c r="F270" s="28"/>
      <c r="G270" s="28"/>
      <c r="H270" s="22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5" customHeight="1" x14ac:dyDescent="0.2">
      <c r="A271" s="28"/>
      <c r="B271" s="28"/>
      <c r="C271" s="28"/>
      <c r="D271" s="28"/>
      <c r="E271" s="28"/>
      <c r="F271" s="28"/>
      <c r="G271" s="28"/>
      <c r="H271" s="22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5" customHeight="1" x14ac:dyDescent="0.2">
      <c r="A272" s="28"/>
      <c r="B272" s="28"/>
      <c r="C272" s="28"/>
      <c r="D272" s="28"/>
      <c r="E272" s="28"/>
      <c r="F272" s="28"/>
      <c r="G272" s="28"/>
      <c r="H272" s="22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5" customHeight="1" x14ac:dyDescent="0.2">
      <c r="A273" s="28"/>
      <c r="B273" s="28"/>
      <c r="C273" s="28"/>
      <c r="D273" s="28"/>
      <c r="E273" s="28"/>
      <c r="F273" s="28"/>
      <c r="G273" s="28"/>
      <c r="H273" s="22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5" customHeight="1" x14ac:dyDescent="0.2">
      <c r="A274" s="28"/>
      <c r="B274" s="28"/>
      <c r="C274" s="28"/>
      <c r="D274" s="28"/>
      <c r="E274" s="28"/>
      <c r="F274" s="28"/>
      <c r="G274" s="28"/>
      <c r="H274" s="22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5" customHeight="1" x14ac:dyDescent="0.2">
      <c r="A275" s="28"/>
      <c r="B275" s="28"/>
      <c r="C275" s="28"/>
      <c r="D275" s="28"/>
      <c r="E275" s="28"/>
      <c r="F275" s="28"/>
      <c r="G275" s="28"/>
      <c r="H275" s="22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5" customHeight="1" x14ac:dyDescent="0.2">
      <c r="A276" s="28"/>
      <c r="B276" s="28"/>
      <c r="C276" s="28"/>
      <c r="D276" s="28"/>
      <c r="E276" s="28"/>
      <c r="F276" s="28"/>
      <c r="G276" s="28"/>
      <c r="H276" s="22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5" customHeight="1" x14ac:dyDescent="0.2">
      <c r="A277" s="28"/>
      <c r="B277" s="28"/>
      <c r="C277" s="28"/>
      <c r="D277" s="28"/>
      <c r="E277" s="28"/>
      <c r="F277" s="28"/>
      <c r="G277" s="28"/>
      <c r="H277" s="22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5" customHeight="1" x14ac:dyDescent="0.2">
      <c r="A278" s="28"/>
      <c r="B278" s="28"/>
      <c r="C278" s="28"/>
      <c r="D278" s="28"/>
      <c r="E278" s="28"/>
      <c r="F278" s="28"/>
      <c r="G278" s="28"/>
      <c r="H278" s="22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5" customHeight="1" x14ac:dyDescent="0.2">
      <c r="A279" s="28"/>
      <c r="B279" s="28"/>
      <c r="C279" s="28"/>
      <c r="D279" s="28"/>
      <c r="E279" s="28"/>
      <c r="F279" s="28"/>
      <c r="G279" s="28"/>
      <c r="H279" s="22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5" customHeight="1" x14ac:dyDescent="0.2">
      <c r="A280" s="28"/>
      <c r="B280" s="28"/>
      <c r="C280" s="28"/>
      <c r="D280" s="28"/>
      <c r="E280" s="28"/>
      <c r="F280" s="28"/>
      <c r="G280" s="28"/>
      <c r="H280" s="22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5" customHeight="1" x14ac:dyDescent="0.2">
      <c r="A281" s="28"/>
      <c r="B281" s="28"/>
      <c r="C281" s="28"/>
      <c r="D281" s="28"/>
      <c r="E281" s="28"/>
      <c r="F281" s="28"/>
      <c r="G281" s="28"/>
      <c r="H281" s="22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5" customHeight="1" x14ac:dyDescent="0.2">
      <c r="A282" s="28"/>
      <c r="B282" s="28"/>
      <c r="C282" s="28"/>
      <c r="D282" s="28"/>
      <c r="E282" s="28"/>
      <c r="F282" s="28"/>
      <c r="G282" s="28"/>
      <c r="H282" s="22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5" customHeight="1" x14ac:dyDescent="0.2">
      <c r="A283" s="28"/>
      <c r="B283" s="28"/>
      <c r="C283" s="28"/>
      <c r="D283" s="28"/>
      <c r="E283" s="28"/>
      <c r="F283" s="28"/>
      <c r="G283" s="28"/>
      <c r="H283" s="22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5" customHeight="1" x14ac:dyDescent="0.2">
      <c r="A284" s="28"/>
      <c r="B284" s="28"/>
      <c r="C284" s="28"/>
      <c r="D284" s="28"/>
      <c r="E284" s="28"/>
      <c r="F284" s="28"/>
      <c r="G284" s="28"/>
      <c r="H284" s="22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5" customHeight="1" x14ac:dyDescent="0.2">
      <c r="A285" s="28"/>
      <c r="B285" s="28"/>
      <c r="C285" s="28"/>
      <c r="D285" s="28"/>
      <c r="E285" s="28"/>
      <c r="F285" s="28"/>
      <c r="G285" s="28"/>
      <c r="H285" s="22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5" customHeight="1" x14ac:dyDescent="0.2">
      <c r="A286" s="28"/>
      <c r="B286" s="28"/>
      <c r="C286" s="28"/>
      <c r="D286" s="28"/>
      <c r="E286" s="28"/>
      <c r="F286" s="28"/>
      <c r="G286" s="28"/>
      <c r="H286" s="22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5" customHeight="1" x14ac:dyDescent="0.2">
      <c r="A287" s="28"/>
      <c r="B287" s="28"/>
      <c r="C287" s="28"/>
      <c r="D287" s="28"/>
      <c r="E287" s="28"/>
      <c r="F287" s="28"/>
      <c r="G287" s="28"/>
      <c r="H287" s="22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5" customHeight="1" x14ac:dyDescent="0.2">
      <c r="A288" s="28"/>
      <c r="B288" s="28"/>
      <c r="C288" s="28"/>
      <c r="D288" s="28"/>
      <c r="E288" s="28"/>
      <c r="F288" s="28"/>
      <c r="G288" s="28"/>
      <c r="H288" s="22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5" customHeight="1" x14ac:dyDescent="0.2">
      <c r="A289" s="28"/>
      <c r="B289" s="28"/>
      <c r="C289" s="28"/>
      <c r="D289" s="28"/>
      <c r="E289" s="28"/>
      <c r="F289" s="28"/>
      <c r="G289" s="28"/>
      <c r="H289" s="22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5" customHeight="1" x14ac:dyDescent="0.2">
      <c r="A290" s="28"/>
      <c r="B290" s="28"/>
      <c r="C290" s="28"/>
      <c r="D290" s="28"/>
      <c r="E290" s="28"/>
      <c r="F290" s="28"/>
      <c r="G290" s="28"/>
      <c r="H290" s="22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5" customHeight="1" x14ac:dyDescent="0.2">
      <c r="A291" s="28"/>
      <c r="B291" s="28"/>
      <c r="C291" s="28"/>
      <c r="D291" s="28"/>
      <c r="E291" s="28"/>
      <c r="F291" s="28"/>
      <c r="G291" s="28"/>
      <c r="H291" s="22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5" customHeight="1" x14ac:dyDescent="0.2">
      <c r="A292" s="28"/>
      <c r="B292" s="28"/>
      <c r="C292" s="28"/>
      <c r="D292" s="28"/>
      <c r="E292" s="28"/>
      <c r="F292" s="28"/>
      <c r="G292" s="28"/>
      <c r="H292" s="22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5" customHeight="1" x14ac:dyDescent="0.2">
      <c r="A293" s="28"/>
      <c r="B293" s="28"/>
      <c r="C293" s="28"/>
      <c r="D293" s="28"/>
      <c r="E293" s="28"/>
      <c r="F293" s="28"/>
      <c r="G293" s="28"/>
      <c r="H293" s="22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5" customHeight="1" x14ac:dyDescent="0.2">
      <c r="A294" s="28"/>
      <c r="B294" s="28"/>
      <c r="C294" s="28"/>
      <c r="D294" s="28"/>
      <c r="E294" s="28"/>
      <c r="F294" s="28"/>
      <c r="G294" s="28"/>
      <c r="H294" s="22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5" customHeight="1" x14ac:dyDescent="0.2">
      <c r="A295" s="28"/>
      <c r="B295" s="28"/>
      <c r="C295" s="28"/>
      <c r="D295" s="28"/>
      <c r="E295" s="28"/>
      <c r="F295" s="28"/>
      <c r="G295" s="28"/>
      <c r="H295" s="22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5" customHeight="1" x14ac:dyDescent="0.2">
      <c r="A296" s="28"/>
      <c r="B296" s="28"/>
      <c r="C296" s="28"/>
      <c r="D296" s="28"/>
      <c r="E296" s="28"/>
      <c r="F296" s="28"/>
      <c r="G296" s="28"/>
      <c r="H296" s="22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5" customHeight="1" x14ac:dyDescent="0.2">
      <c r="A297" s="28"/>
      <c r="B297" s="28"/>
      <c r="C297" s="28"/>
      <c r="D297" s="28"/>
      <c r="E297" s="28"/>
      <c r="F297" s="28"/>
      <c r="G297" s="28"/>
      <c r="H297" s="22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5" customHeight="1" x14ac:dyDescent="0.2">
      <c r="A298" s="28"/>
      <c r="B298" s="28"/>
      <c r="C298" s="28"/>
      <c r="D298" s="28"/>
      <c r="E298" s="28"/>
      <c r="F298" s="28"/>
      <c r="G298" s="28"/>
      <c r="H298" s="22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5" customHeight="1" x14ac:dyDescent="0.2">
      <c r="A299" s="28"/>
      <c r="B299" s="28"/>
      <c r="C299" s="28"/>
      <c r="D299" s="28"/>
      <c r="E299" s="28"/>
      <c r="F299" s="28"/>
      <c r="G299" s="28"/>
      <c r="H299" s="22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5" customHeight="1" x14ac:dyDescent="0.2">
      <c r="A300" s="28"/>
      <c r="B300" s="28"/>
      <c r="C300" s="28"/>
      <c r="D300" s="28"/>
      <c r="E300" s="28"/>
      <c r="F300" s="28"/>
      <c r="G300" s="28"/>
      <c r="H300" s="22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5" customHeight="1" x14ac:dyDescent="0.2">
      <c r="A301" s="28"/>
      <c r="B301" s="28"/>
      <c r="C301" s="28"/>
      <c r="D301" s="28"/>
      <c r="E301" s="28"/>
      <c r="F301" s="28"/>
      <c r="G301" s="28"/>
      <c r="H301" s="22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5" customHeight="1" x14ac:dyDescent="0.2">
      <c r="A302" s="28"/>
      <c r="B302" s="28"/>
      <c r="C302" s="28"/>
      <c r="D302" s="28"/>
      <c r="E302" s="28"/>
      <c r="F302" s="28"/>
      <c r="G302" s="28"/>
      <c r="H302" s="22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5" customHeight="1" x14ac:dyDescent="0.2">
      <c r="A303" s="28"/>
      <c r="B303" s="28"/>
      <c r="C303" s="28"/>
      <c r="D303" s="28"/>
      <c r="E303" s="28"/>
      <c r="F303" s="28"/>
      <c r="G303" s="28"/>
      <c r="H303" s="22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5" customHeight="1" x14ac:dyDescent="0.2">
      <c r="A304" s="28"/>
      <c r="B304" s="28"/>
      <c r="C304" s="28"/>
      <c r="D304" s="28"/>
      <c r="E304" s="28"/>
      <c r="F304" s="28"/>
      <c r="G304" s="28"/>
      <c r="H304" s="22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5" customHeight="1" x14ac:dyDescent="0.2">
      <c r="A305" s="28"/>
      <c r="B305" s="28"/>
      <c r="C305" s="28"/>
      <c r="D305" s="28"/>
      <c r="E305" s="28"/>
      <c r="F305" s="28"/>
      <c r="G305" s="28"/>
      <c r="H305" s="22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5" customHeight="1" x14ac:dyDescent="0.2">
      <c r="A306" s="28"/>
      <c r="B306" s="28"/>
      <c r="C306" s="28"/>
      <c r="D306" s="28"/>
      <c r="E306" s="28"/>
      <c r="F306" s="28"/>
      <c r="G306" s="28"/>
      <c r="H306" s="22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5" customHeight="1" x14ac:dyDescent="0.2">
      <c r="A307" s="28"/>
      <c r="B307" s="28"/>
      <c r="C307" s="28"/>
      <c r="D307" s="28"/>
      <c r="E307" s="28"/>
      <c r="F307" s="28"/>
      <c r="G307" s="28"/>
      <c r="H307" s="22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5" customHeight="1" x14ac:dyDescent="0.2">
      <c r="A308" s="28"/>
      <c r="B308" s="28"/>
      <c r="C308" s="28"/>
      <c r="D308" s="28"/>
      <c r="E308" s="28"/>
      <c r="F308" s="28"/>
      <c r="G308" s="28"/>
      <c r="H308" s="22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5" customHeight="1" x14ac:dyDescent="0.2">
      <c r="A309" s="28"/>
      <c r="B309" s="28"/>
      <c r="C309" s="28"/>
      <c r="D309" s="28"/>
      <c r="E309" s="28"/>
      <c r="F309" s="28"/>
      <c r="G309" s="28"/>
      <c r="H309" s="22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5" customHeight="1" x14ac:dyDescent="0.2">
      <c r="A310" s="28"/>
      <c r="B310" s="28"/>
      <c r="C310" s="28"/>
      <c r="D310" s="28"/>
      <c r="E310" s="28"/>
      <c r="F310" s="28"/>
      <c r="G310" s="28"/>
      <c r="H310" s="22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5" customHeight="1" x14ac:dyDescent="0.2">
      <c r="A311" s="28"/>
      <c r="B311" s="28"/>
      <c r="C311" s="28"/>
      <c r="D311" s="28"/>
      <c r="E311" s="28"/>
      <c r="F311" s="28"/>
      <c r="G311" s="28"/>
      <c r="H311" s="22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5" customHeight="1" x14ac:dyDescent="0.2">
      <c r="A312" s="28"/>
      <c r="B312" s="28"/>
      <c r="C312" s="28"/>
      <c r="D312" s="28"/>
      <c r="E312" s="28"/>
      <c r="F312" s="28"/>
      <c r="G312" s="28"/>
      <c r="H312" s="22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5" customHeight="1" x14ac:dyDescent="0.2">
      <c r="A313" s="28"/>
      <c r="B313" s="28"/>
      <c r="C313" s="28"/>
      <c r="D313" s="28"/>
      <c r="E313" s="28"/>
      <c r="F313" s="28"/>
      <c r="G313" s="28"/>
      <c r="H313" s="22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5" customHeight="1" x14ac:dyDescent="0.2">
      <c r="A314" s="28"/>
      <c r="B314" s="28"/>
      <c r="C314" s="28"/>
      <c r="D314" s="28"/>
      <c r="E314" s="28"/>
      <c r="F314" s="28"/>
      <c r="G314" s="28"/>
      <c r="H314" s="22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5" customHeight="1" x14ac:dyDescent="0.2">
      <c r="A315" s="28"/>
      <c r="B315" s="28"/>
      <c r="C315" s="28"/>
      <c r="D315" s="28"/>
      <c r="E315" s="28"/>
      <c r="F315" s="28"/>
      <c r="G315" s="28"/>
      <c r="H315" s="22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5" customHeight="1" x14ac:dyDescent="0.2">
      <c r="A316" s="28"/>
      <c r="B316" s="28"/>
      <c r="C316" s="28"/>
      <c r="D316" s="28"/>
      <c r="E316" s="28"/>
      <c r="F316" s="28"/>
      <c r="G316" s="28"/>
      <c r="H316" s="22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5" customHeight="1" x14ac:dyDescent="0.2">
      <c r="A317" s="28"/>
      <c r="B317" s="28"/>
      <c r="C317" s="28"/>
      <c r="D317" s="28"/>
      <c r="E317" s="28"/>
      <c r="F317" s="28"/>
      <c r="G317" s="28"/>
      <c r="H317" s="22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5" customHeight="1" x14ac:dyDescent="0.2">
      <c r="A318" s="28"/>
      <c r="B318" s="28"/>
      <c r="C318" s="28"/>
      <c r="D318" s="28"/>
      <c r="E318" s="28"/>
      <c r="F318" s="28"/>
      <c r="G318" s="28"/>
      <c r="H318" s="22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5" customHeight="1" x14ac:dyDescent="0.2">
      <c r="A319" s="28"/>
      <c r="B319" s="28"/>
      <c r="C319" s="28"/>
      <c r="D319" s="28"/>
      <c r="E319" s="28"/>
      <c r="F319" s="28"/>
      <c r="G319" s="28"/>
      <c r="H319" s="22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5" customHeight="1" x14ac:dyDescent="0.2">
      <c r="A320" s="28"/>
      <c r="B320" s="28"/>
      <c r="C320" s="28"/>
      <c r="D320" s="28"/>
      <c r="E320" s="28"/>
      <c r="F320" s="28"/>
      <c r="G320" s="28"/>
      <c r="H320" s="22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5" customHeight="1" x14ac:dyDescent="0.2">
      <c r="A321" s="28"/>
      <c r="B321" s="28"/>
      <c r="C321" s="28"/>
      <c r="D321" s="28"/>
      <c r="E321" s="28"/>
      <c r="F321" s="28"/>
      <c r="G321" s="28"/>
      <c r="H321" s="22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5" customHeight="1" x14ac:dyDescent="0.2">
      <c r="A322" s="28"/>
      <c r="B322" s="28"/>
      <c r="C322" s="28"/>
      <c r="D322" s="28"/>
      <c r="E322" s="28"/>
      <c r="F322" s="28"/>
      <c r="G322" s="28"/>
      <c r="H322" s="22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5" customHeight="1" x14ac:dyDescent="0.2">
      <c r="A323" s="28"/>
      <c r="B323" s="28"/>
      <c r="C323" s="28"/>
      <c r="D323" s="28"/>
      <c r="E323" s="28"/>
      <c r="F323" s="28"/>
      <c r="G323" s="28"/>
      <c r="H323" s="22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5" customHeight="1" x14ac:dyDescent="0.2">
      <c r="A324" s="28"/>
      <c r="B324" s="28"/>
      <c r="C324" s="28"/>
      <c r="D324" s="28"/>
      <c r="E324" s="28"/>
      <c r="F324" s="28"/>
      <c r="G324" s="28"/>
      <c r="H324" s="22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5" customHeight="1" x14ac:dyDescent="0.2">
      <c r="A325" s="28"/>
      <c r="B325" s="28"/>
      <c r="C325" s="28"/>
      <c r="D325" s="28"/>
      <c r="E325" s="28"/>
      <c r="F325" s="28"/>
      <c r="G325" s="28"/>
      <c r="H325" s="22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5" customHeight="1" x14ac:dyDescent="0.2">
      <c r="A326" s="28"/>
      <c r="B326" s="28"/>
      <c r="C326" s="28"/>
      <c r="D326" s="28"/>
      <c r="E326" s="28"/>
      <c r="F326" s="28"/>
      <c r="G326" s="28"/>
      <c r="H326" s="22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5" customHeight="1" x14ac:dyDescent="0.2">
      <c r="A327" s="28"/>
      <c r="B327" s="28"/>
      <c r="C327" s="28"/>
      <c r="D327" s="28"/>
      <c r="E327" s="28"/>
      <c r="F327" s="28"/>
      <c r="G327" s="28"/>
      <c r="H327" s="22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5" customHeight="1" x14ac:dyDescent="0.2">
      <c r="A328" s="28"/>
      <c r="B328" s="28"/>
      <c r="C328" s="28"/>
      <c r="D328" s="28"/>
      <c r="E328" s="28"/>
      <c r="F328" s="28"/>
      <c r="G328" s="28"/>
      <c r="H328" s="22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5" customHeight="1" x14ac:dyDescent="0.2">
      <c r="A329" s="28"/>
      <c r="B329" s="28"/>
      <c r="C329" s="28"/>
      <c r="D329" s="28"/>
      <c r="E329" s="28"/>
      <c r="F329" s="28"/>
      <c r="G329" s="28"/>
      <c r="H329" s="22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5" customHeight="1" x14ac:dyDescent="0.2">
      <c r="A330" s="28"/>
      <c r="B330" s="28"/>
      <c r="C330" s="28"/>
      <c r="D330" s="28"/>
      <c r="E330" s="28"/>
      <c r="F330" s="28"/>
      <c r="G330" s="28"/>
      <c r="H330" s="22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5" customHeight="1" x14ac:dyDescent="0.2">
      <c r="A331" s="28"/>
      <c r="B331" s="28"/>
      <c r="C331" s="28"/>
      <c r="D331" s="28"/>
      <c r="E331" s="28"/>
      <c r="F331" s="28"/>
      <c r="G331" s="28"/>
      <c r="H331" s="22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5" customHeight="1" x14ac:dyDescent="0.2">
      <c r="A332" s="28"/>
      <c r="B332" s="28"/>
      <c r="C332" s="28"/>
      <c r="D332" s="28"/>
      <c r="E332" s="28"/>
      <c r="F332" s="28"/>
      <c r="G332" s="28"/>
      <c r="H332" s="22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5" customHeight="1" x14ac:dyDescent="0.2">
      <c r="A333" s="28"/>
      <c r="B333" s="28"/>
      <c r="C333" s="28"/>
      <c r="D333" s="28"/>
      <c r="E333" s="28"/>
      <c r="F333" s="28"/>
      <c r="G333" s="28"/>
      <c r="H333" s="22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5" customHeight="1" x14ac:dyDescent="0.2">
      <c r="A334" s="28"/>
      <c r="B334" s="28"/>
      <c r="C334" s="28"/>
      <c r="D334" s="28"/>
      <c r="E334" s="28"/>
      <c r="F334" s="28"/>
      <c r="G334" s="28"/>
      <c r="H334" s="22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5" customHeight="1" x14ac:dyDescent="0.2">
      <c r="A335" s="28"/>
      <c r="B335" s="28"/>
      <c r="C335" s="28"/>
      <c r="D335" s="28"/>
      <c r="E335" s="28"/>
      <c r="F335" s="28"/>
      <c r="G335" s="28"/>
      <c r="H335" s="22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5" customHeight="1" x14ac:dyDescent="0.2">
      <c r="A336" s="28"/>
      <c r="B336" s="28"/>
      <c r="C336" s="28"/>
      <c r="D336" s="28"/>
      <c r="E336" s="28"/>
      <c r="F336" s="28"/>
      <c r="G336" s="28"/>
      <c r="H336" s="22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5" customHeight="1" x14ac:dyDescent="0.2">
      <c r="A337" s="28"/>
      <c r="B337" s="28"/>
      <c r="C337" s="28"/>
      <c r="D337" s="28"/>
      <c r="E337" s="28"/>
      <c r="F337" s="28"/>
      <c r="G337" s="28"/>
      <c r="H337" s="22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5" customHeight="1" x14ac:dyDescent="0.2">
      <c r="A338" s="28"/>
      <c r="B338" s="28"/>
      <c r="C338" s="28"/>
      <c r="D338" s="28"/>
      <c r="E338" s="28"/>
      <c r="F338" s="28"/>
      <c r="G338" s="28"/>
      <c r="H338" s="22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5" customHeight="1" x14ac:dyDescent="0.2">
      <c r="A339" s="28"/>
      <c r="B339" s="28"/>
      <c r="C339" s="28"/>
      <c r="D339" s="28"/>
      <c r="E339" s="28"/>
      <c r="F339" s="28"/>
      <c r="G339" s="28"/>
      <c r="H339" s="22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5" customHeight="1" x14ac:dyDescent="0.2">
      <c r="A340" s="28"/>
      <c r="B340" s="28"/>
      <c r="C340" s="28"/>
      <c r="D340" s="28"/>
      <c r="E340" s="28"/>
      <c r="F340" s="28"/>
      <c r="G340" s="28"/>
      <c r="H340" s="22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5" customHeight="1" x14ac:dyDescent="0.2">
      <c r="A341" s="28"/>
      <c r="B341" s="28"/>
      <c r="C341" s="28"/>
      <c r="D341" s="28"/>
      <c r="E341" s="28"/>
      <c r="F341" s="28"/>
      <c r="G341" s="28"/>
      <c r="H341" s="22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5" customHeight="1" x14ac:dyDescent="0.2">
      <c r="A342" s="28"/>
      <c r="B342" s="28"/>
      <c r="C342" s="28"/>
      <c r="D342" s="28"/>
      <c r="E342" s="28"/>
      <c r="F342" s="28"/>
      <c r="G342" s="28"/>
      <c r="H342" s="22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5" customHeight="1" x14ac:dyDescent="0.2">
      <c r="A343" s="28"/>
      <c r="B343" s="28"/>
      <c r="C343" s="28"/>
      <c r="D343" s="28"/>
      <c r="E343" s="28"/>
      <c r="F343" s="28"/>
      <c r="G343" s="28"/>
      <c r="H343" s="22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5" customHeight="1" x14ac:dyDescent="0.2">
      <c r="A344" s="28"/>
      <c r="B344" s="28"/>
      <c r="C344" s="28"/>
      <c r="D344" s="28"/>
      <c r="E344" s="28"/>
      <c r="F344" s="28"/>
      <c r="G344" s="28"/>
      <c r="H344" s="22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5" customHeight="1" x14ac:dyDescent="0.2">
      <c r="A345" s="28"/>
      <c r="B345" s="28"/>
      <c r="C345" s="28"/>
      <c r="D345" s="28"/>
      <c r="E345" s="28"/>
      <c r="F345" s="28"/>
      <c r="G345" s="28"/>
      <c r="H345" s="22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5" customHeight="1" x14ac:dyDescent="0.2">
      <c r="A346" s="28"/>
      <c r="B346" s="28"/>
      <c r="C346" s="28"/>
      <c r="D346" s="28"/>
      <c r="E346" s="28"/>
      <c r="F346" s="28"/>
      <c r="G346" s="28"/>
      <c r="H346" s="22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5" customHeight="1" x14ac:dyDescent="0.2">
      <c r="A347" s="28"/>
      <c r="B347" s="28"/>
      <c r="C347" s="28"/>
      <c r="D347" s="28"/>
      <c r="E347" s="28"/>
      <c r="F347" s="28"/>
      <c r="G347" s="28"/>
      <c r="H347" s="22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5" customHeight="1" x14ac:dyDescent="0.2">
      <c r="A348" s="28"/>
      <c r="B348" s="28"/>
      <c r="C348" s="28"/>
      <c r="D348" s="28"/>
      <c r="E348" s="28"/>
      <c r="F348" s="28"/>
      <c r="G348" s="28"/>
      <c r="H348" s="22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5" customHeight="1" x14ac:dyDescent="0.2">
      <c r="A349" s="28"/>
      <c r="B349" s="28"/>
      <c r="C349" s="28"/>
      <c r="D349" s="28"/>
      <c r="E349" s="28"/>
      <c r="F349" s="28"/>
      <c r="G349" s="28"/>
      <c r="H349" s="22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5" customHeight="1" x14ac:dyDescent="0.2">
      <c r="A350" s="28"/>
      <c r="B350" s="28"/>
      <c r="C350" s="28"/>
      <c r="D350" s="28"/>
      <c r="E350" s="28"/>
      <c r="F350" s="28"/>
      <c r="G350" s="28"/>
      <c r="H350" s="22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5" customHeight="1" x14ac:dyDescent="0.2">
      <c r="A351" s="28"/>
      <c r="B351" s="28"/>
      <c r="C351" s="28"/>
      <c r="D351" s="28"/>
      <c r="E351" s="28"/>
      <c r="F351" s="28"/>
      <c r="G351" s="28"/>
      <c r="H351" s="22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5" customHeight="1" x14ac:dyDescent="0.2">
      <c r="A352" s="28"/>
      <c r="B352" s="28"/>
      <c r="C352" s="28"/>
      <c r="D352" s="28"/>
      <c r="E352" s="28"/>
      <c r="F352" s="28"/>
      <c r="G352" s="28"/>
      <c r="H352" s="22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5" customHeight="1" x14ac:dyDescent="0.2">
      <c r="A353" s="28"/>
      <c r="B353" s="28"/>
      <c r="C353" s="28"/>
      <c r="D353" s="28"/>
      <c r="E353" s="28"/>
      <c r="F353" s="28"/>
      <c r="G353" s="28"/>
      <c r="H353" s="22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5" customHeight="1" x14ac:dyDescent="0.2">
      <c r="A354" s="28"/>
      <c r="B354" s="28"/>
      <c r="C354" s="28"/>
      <c r="D354" s="28"/>
      <c r="E354" s="28"/>
      <c r="F354" s="28"/>
      <c r="G354" s="28"/>
      <c r="H354" s="22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5" customHeight="1" x14ac:dyDescent="0.2">
      <c r="A355" s="28"/>
      <c r="B355" s="28"/>
      <c r="C355" s="28"/>
      <c r="D355" s="28"/>
      <c r="E355" s="28"/>
      <c r="F355" s="28"/>
      <c r="G355" s="28"/>
      <c r="H355" s="22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5" customHeight="1" x14ac:dyDescent="0.2">
      <c r="A356" s="28"/>
      <c r="B356" s="28"/>
      <c r="C356" s="28"/>
      <c r="D356" s="28"/>
      <c r="E356" s="28"/>
      <c r="F356" s="28"/>
      <c r="G356" s="28"/>
      <c r="H356" s="22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5" customHeight="1" x14ac:dyDescent="0.2">
      <c r="A357" s="28"/>
      <c r="B357" s="28"/>
      <c r="C357" s="28"/>
      <c r="D357" s="28"/>
      <c r="E357" s="28"/>
      <c r="F357" s="28"/>
      <c r="G357" s="28"/>
      <c r="H357" s="22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5" customHeight="1" x14ac:dyDescent="0.2">
      <c r="A358" s="28"/>
      <c r="B358" s="28"/>
      <c r="C358" s="28"/>
      <c r="D358" s="28"/>
      <c r="E358" s="28"/>
      <c r="F358" s="28"/>
      <c r="G358" s="28"/>
      <c r="H358" s="22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5" customHeight="1" x14ac:dyDescent="0.2">
      <c r="A359" s="28"/>
      <c r="B359" s="28"/>
      <c r="C359" s="28"/>
      <c r="D359" s="28"/>
      <c r="E359" s="28"/>
      <c r="F359" s="28"/>
      <c r="G359" s="28"/>
      <c r="H359" s="22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5" customHeight="1" x14ac:dyDescent="0.2">
      <c r="A360" s="28"/>
      <c r="B360" s="28"/>
      <c r="C360" s="28"/>
      <c r="D360" s="28"/>
      <c r="E360" s="28"/>
      <c r="F360" s="28"/>
      <c r="G360" s="28"/>
      <c r="H360" s="22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5" customHeight="1" x14ac:dyDescent="0.2">
      <c r="A361" s="28"/>
      <c r="B361" s="28"/>
      <c r="C361" s="28"/>
      <c r="D361" s="28"/>
      <c r="E361" s="28"/>
      <c r="F361" s="28"/>
      <c r="G361" s="28"/>
      <c r="H361" s="22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5" customHeight="1" x14ac:dyDescent="0.2">
      <c r="A362" s="28"/>
      <c r="B362" s="28"/>
      <c r="C362" s="28"/>
      <c r="D362" s="28"/>
      <c r="E362" s="28"/>
      <c r="F362" s="28"/>
      <c r="G362" s="28"/>
      <c r="H362" s="22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5" customHeight="1" x14ac:dyDescent="0.2">
      <c r="A363" s="28"/>
      <c r="B363" s="28"/>
      <c r="C363" s="28"/>
      <c r="D363" s="28"/>
      <c r="E363" s="28"/>
      <c r="F363" s="28"/>
      <c r="G363" s="28"/>
      <c r="H363" s="22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5" customHeight="1" x14ac:dyDescent="0.2">
      <c r="A364" s="28"/>
      <c r="B364" s="28"/>
      <c r="C364" s="28"/>
      <c r="D364" s="28"/>
      <c r="E364" s="28"/>
      <c r="F364" s="28"/>
      <c r="G364" s="28"/>
      <c r="H364" s="22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5" customHeight="1" x14ac:dyDescent="0.2">
      <c r="A365" s="28"/>
      <c r="B365" s="28"/>
      <c r="C365" s="28"/>
      <c r="D365" s="28"/>
      <c r="E365" s="28"/>
      <c r="F365" s="28"/>
      <c r="G365" s="28"/>
      <c r="H365" s="22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5" customHeight="1" x14ac:dyDescent="0.2">
      <c r="A366" s="28"/>
      <c r="B366" s="28"/>
      <c r="C366" s="28"/>
      <c r="D366" s="28"/>
      <c r="E366" s="28"/>
      <c r="F366" s="28"/>
      <c r="G366" s="28"/>
      <c r="H366" s="22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5" customHeight="1" x14ac:dyDescent="0.2">
      <c r="A367" s="28"/>
      <c r="B367" s="28"/>
      <c r="C367" s="28"/>
      <c r="D367" s="28"/>
      <c r="E367" s="28"/>
      <c r="F367" s="28"/>
      <c r="G367" s="28"/>
      <c r="H367" s="22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5" customHeight="1" x14ac:dyDescent="0.2">
      <c r="A368" s="28"/>
      <c r="B368" s="28"/>
      <c r="C368" s="28"/>
      <c r="D368" s="28"/>
      <c r="E368" s="28"/>
      <c r="F368" s="28"/>
      <c r="G368" s="28"/>
      <c r="H368" s="22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5" customHeight="1" x14ac:dyDescent="0.2">
      <c r="A369" s="28"/>
      <c r="B369" s="28"/>
      <c r="C369" s="28"/>
      <c r="D369" s="28"/>
      <c r="E369" s="28"/>
      <c r="F369" s="28"/>
      <c r="G369" s="28"/>
      <c r="H369" s="22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5" customHeight="1" x14ac:dyDescent="0.2">
      <c r="A370" s="28"/>
      <c r="B370" s="28"/>
      <c r="C370" s="28"/>
      <c r="D370" s="28"/>
      <c r="E370" s="28"/>
      <c r="F370" s="28"/>
      <c r="G370" s="28"/>
      <c r="H370" s="22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5" customHeight="1" x14ac:dyDescent="0.2">
      <c r="A371" s="28"/>
      <c r="B371" s="28"/>
      <c r="C371" s="28"/>
      <c r="D371" s="28"/>
      <c r="E371" s="28"/>
      <c r="F371" s="28"/>
      <c r="G371" s="28"/>
      <c r="H371" s="22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5" customHeight="1" x14ac:dyDescent="0.2">
      <c r="A372" s="28"/>
      <c r="B372" s="28"/>
      <c r="C372" s="28"/>
      <c r="D372" s="28"/>
      <c r="E372" s="28"/>
      <c r="F372" s="28"/>
      <c r="G372" s="28"/>
      <c r="H372" s="22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5" customHeight="1" x14ac:dyDescent="0.2">
      <c r="A373" s="28"/>
      <c r="B373" s="28"/>
      <c r="C373" s="28"/>
      <c r="D373" s="28"/>
      <c r="E373" s="28"/>
      <c r="F373" s="28"/>
      <c r="G373" s="28"/>
      <c r="H373" s="22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5" customHeight="1" x14ac:dyDescent="0.2">
      <c r="A374" s="28"/>
      <c r="B374" s="28"/>
      <c r="C374" s="28"/>
      <c r="D374" s="28"/>
      <c r="E374" s="28"/>
      <c r="F374" s="28"/>
      <c r="G374" s="28"/>
      <c r="H374" s="22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5" customHeight="1" x14ac:dyDescent="0.2">
      <c r="A375" s="28"/>
      <c r="B375" s="28"/>
      <c r="C375" s="28"/>
      <c r="D375" s="28"/>
      <c r="E375" s="28"/>
      <c r="F375" s="28"/>
      <c r="G375" s="28"/>
      <c r="H375" s="22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5" customHeight="1" x14ac:dyDescent="0.2">
      <c r="A376" s="28"/>
      <c r="B376" s="28"/>
      <c r="C376" s="28"/>
      <c r="D376" s="28"/>
      <c r="E376" s="28"/>
      <c r="F376" s="28"/>
      <c r="G376" s="28"/>
      <c r="H376" s="22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5" customHeight="1" x14ac:dyDescent="0.2">
      <c r="A377" s="28"/>
      <c r="B377" s="28"/>
      <c r="C377" s="28"/>
      <c r="D377" s="28"/>
      <c r="E377" s="28"/>
      <c r="F377" s="28"/>
      <c r="G377" s="28"/>
      <c r="H377" s="22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5" customHeight="1" x14ac:dyDescent="0.2">
      <c r="A378" s="28"/>
      <c r="B378" s="28"/>
      <c r="C378" s="28"/>
      <c r="D378" s="28"/>
      <c r="E378" s="28"/>
      <c r="F378" s="28"/>
      <c r="G378" s="28"/>
      <c r="H378" s="22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5" customHeight="1" x14ac:dyDescent="0.2">
      <c r="A379" s="28"/>
      <c r="B379" s="28"/>
      <c r="C379" s="28"/>
      <c r="D379" s="28"/>
      <c r="E379" s="28"/>
      <c r="F379" s="28"/>
      <c r="G379" s="28"/>
      <c r="H379" s="22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5" customHeight="1" x14ac:dyDescent="0.2">
      <c r="A380" s="28"/>
      <c r="B380" s="28"/>
      <c r="C380" s="28"/>
      <c r="D380" s="28"/>
      <c r="E380" s="28"/>
      <c r="F380" s="28"/>
      <c r="G380" s="28"/>
      <c r="H380" s="22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5" customHeight="1" x14ac:dyDescent="0.2">
      <c r="A381" s="28"/>
      <c r="B381" s="28"/>
      <c r="C381" s="28"/>
      <c r="D381" s="28"/>
      <c r="E381" s="28"/>
      <c r="F381" s="28"/>
      <c r="G381" s="28"/>
      <c r="H381" s="22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5" customHeight="1" x14ac:dyDescent="0.2">
      <c r="A382" s="28"/>
      <c r="B382" s="28"/>
      <c r="C382" s="28"/>
      <c r="D382" s="28"/>
      <c r="E382" s="28"/>
      <c r="F382" s="28"/>
      <c r="G382" s="28"/>
      <c r="H382" s="22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5" customHeight="1" x14ac:dyDescent="0.2">
      <c r="A383" s="28"/>
      <c r="B383" s="28"/>
      <c r="C383" s="28"/>
      <c r="D383" s="28"/>
      <c r="E383" s="28"/>
      <c r="F383" s="28"/>
      <c r="G383" s="28"/>
      <c r="H383" s="22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5" customHeight="1" x14ac:dyDescent="0.2">
      <c r="A384" s="28"/>
      <c r="B384" s="28"/>
      <c r="C384" s="28"/>
      <c r="D384" s="28"/>
      <c r="E384" s="28"/>
      <c r="F384" s="28"/>
      <c r="G384" s="28"/>
      <c r="H384" s="22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5" customHeight="1" x14ac:dyDescent="0.2">
      <c r="A385" s="28"/>
      <c r="B385" s="28"/>
      <c r="C385" s="28"/>
      <c r="D385" s="28"/>
      <c r="E385" s="28"/>
      <c r="F385" s="28"/>
      <c r="G385" s="28"/>
      <c r="H385" s="22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5" customHeight="1" x14ac:dyDescent="0.2">
      <c r="A386" s="28"/>
      <c r="B386" s="28"/>
      <c r="C386" s="28"/>
      <c r="D386" s="28"/>
      <c r="E386" s="28"/>
      <c r="F386" s="28"/>
      <c r="G386" s="28"/>
      <c r="H386" s="22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5" customHeight="1" x14ac:dyDescent="0.2">
      <c r="A387" s="28"/>
      <c r="B387" s="28"/>
      <c r="C387" s="28"/>
      <c r="D387" s="28"/>
      <c r="E387" s="28"/>
      <c r="F387" s="28"/>
      <c r="G387" s="28"/>
      <c r="H387" s="22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5" customHeight="1" x14ac:dyDescent="0.2">
      <c r="A388" s="28"/>
      <c r="B388" s="28"/>
      <c r="C388" s="28"/>
      <c r="D388" s="28"/>
      <c r="E388" s="28"/>
      <c r="F388" s="28"/>
      <c r="G388" s="28"/>
      <c r="H388" s="22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5" customHeight="1" x14ac:dyDescent="0.2">
      <c r="A389" s="28"/>
      <c r="B389" s="28"/>
      <c r="C389" s="28"/>
      <c r="D389" s="28"/>
      <c r="E389" s="28"/>
      <c r="F389" s="28"/>
      <c r="G389" s="28"/>
      <c r="H389" s="22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5" customHeight="1" x14ac:dyDescent="0.2">
      <c r="A390" s="28"/>
      <c r="B390" s="28"/>
      <c r="C390" s="28"/>
      <c r="D390" s="28"/>
      <c r="E390" s="28"/>
      <c r="F390" s="28"/>
      <c r="G390" s="28"/>
      <c r="H390" s="22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5" customHeight="1" x14ac:dyDescent="0.2">
      <c r="A391" s="28"/>
      <c r="B391" s="28"/>
      <c r="C391" s="28"/>
      <c r="D391" s="28"/>
      <c r="E391" s="28"/>
      <c r="F391" s="28"/>
      <c r="G391" s="28"/>
      <c r="H391" s="22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5" customHeight="1" x14ac:dyDescent="0.2">
      <c r="A392" s="28"/>
      <c r="B392" s="28"/>
      <c r="C392" s="28"/>
      <c r="D392" s="28"/>
      <c r="E392" s="28"/>
      <c r="F392" s="28"/>
      <c r="G392" s="28"/>
      <c r="H392" s="22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5" customHeight="1" x14ac:dyDescent="0.2">
      <c r="A393" s="28"/>
      <c r="B393" s="28"/>
      <c r="C393" s="28"/>
      <c r="D393" s="28"/>
      <c r="E393" s="28"/>
      <c r="F393" s="28"/>
      <c r="G393" s="28"/>
      <c r="H393" s="22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5" customHeight="1" x14ac:dyDescent="0.2">
      <c r="A394" s="28"/>
      <c r="B394" s="28"/>
      <c r="C394" s="28"/>
      <c r="D394" s="28"/>
      <c r="E394" s="28"/>
      <c r="F394" s="28"/>
      <c r="G394" s="28"/>
      <c r="H394" s="22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5" customHeight="1" x14ac:dyDescent="0.2">
      <c r="A395" s="28"/>
      <c r="B395" s="28"/>
      <c r="C395" s="28"/>
      <c r="D395" s="28"/>
      <c r="E395" s="28"/>
      <c r="F395" s="28"/>
      <c r="G395" s="28"/>
      <c r="H395" s="22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5" customHeight="1" x14ac:dyDescent="0.2">
      <c r="A396" s="28"/>
      <c r="B396" s="28"/>
      <c r="C396" s="28"/>
      <c r="D396" s="28"/>
      <c r="E396" s="28"/>
      <c r="F396" s="28"/>
      <c r="G396" s="28"/>
      <c r="H396" s="22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5" customHeight="1" x14ac:dyDescent="0.2">
      <c r="A397" s="28"/>
      <c r="B397" s="28"/>
      <c r="C397" s="28"/>
      <c r="D397" s="28"/>
      <c r="E397" s="28"/>
      <c r="F397" s="28"/>
      <c r="G397" s="28"/>
      <c r="H397" s="22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5" customHeight="1" x14ac:dyDescent="0.2">
      <c r="A398" s="28"/>
      <c r="B398" s="28"/>
      <c r="C398" s="28"/>
      <c r="D398" s="28"/>
      <c r="E398" s="28"/>
      <c r="F398" s="28"/>
      <c r="G398" s="28"/>
      <c r="H398" s="22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5" customHeight="1" x14ac:dyDescent="0.2">
      <c r="A399" s="28"/>
      <c r="B399" s="28"/>
      <c r="C399" s="28"/>
      <c r="D399" s="28"/>
      <c r="E399" s="28"/>
      <c r="F399" s="28"/>
      <c r="G399" s="28"/>
      <c r="H399" s="22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5" customHeight="1" x14ac:dyDescent="0.2">
      <c r="A400" s="28"/>
      <c r="B400" s="28"/>
      <c r="C400" s="28"/>
      <c r="D400" s="28"/>
      <c r="E400" s="28"/>
      <c r="F400" s="28"/>
      <c r="G400" s="28"/>
      <c r="H400" s="22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5" customHeight="1" x14ac:dyDescent="0.2">
      <c r="A401" s="28"/>
      <c r="B401" s="28"/>
      <c r="C401" s="28"/>
      <c r="D401" s="28"/>
      <c r="E401" s="28"/>
      <c r="F401" s="28"/>
      <c r="G401" s="28"/>
      <c r="H401" s="22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5" customHeight="1" x14ac:dyDescent="0.2">
      <c r="A402" s="28"/>
      <c r="B402" s="28"/>
      <c r="C402" s="28"/>
      <c r="D402" s="28"/>
      <c r="E402" s="28"/>
      <c r="F402" s="28"/>
      <c r="G402" s="28"/>
      <c r="H402" s="22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5" customHeight="1" x14ac:dyDescent="0.2">
      <c r="A403" s="28"/>
      <c r="B403" s="28"/>
      <c r="C403" s="28"/>
      <c r="D403" s="28"/>
      <c r="E403" s="28"/>
      <c r="F403" s="28"/>
      <c r="G403" s="28"/>
      <c r="H403" s="22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5" customHeight="1" x14ac:dyDescent="0.2">
      <c r="A404" s="28"/>
      <c r="B404" s="28"/>
      <c r="C404" s="28"/>
      <c r="D404" s="28"/>
      <c r="E404" s="28"/>
      <c r="F404" s="28"/>
      <c r="G404" s="28"/>
      <c r="H404" s="22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5" customHeight="1" x14ac:dyDescent="0.2">
      <c r="A405" s="28"/>
      <c r="B405" s="28"/>
      <c r="C405" s="28"/>
      <c r="D405" s="28"/>
      <c r="E405" s="28"/>
      <c r="F405" s="28"/>
      <c r="G405" s="28"/>
      <c r="H405" s="22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5" customHeight="1" x14ac:dyDescent="0.2">
      <c r="A406" s="28"/>
      <c r="B406" s="28"/>
      <c r="C406" s="28"/>
      <c r="D406" s="28"/>
      <c r="E406" s="28"/>
      <c r="F406" s="28"/>
      <c r="G406" s="28"/>
      <c r="H406" s="22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5" customHeight="1" x14ac:dyDescent="0.2">
      <c r="A407" s="28"/>
      <c r="B407" s="28"/>
      <c r="C407" s="28"/>
      <c r="D407" s="28"/>
      <c r="E407" s="28"/>
      <c r="F407" s="28"/>
      <c r="G407" s="28"/>
      <c r="H407" s="22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5" customHeight="1" x14ac:dyDescent="0.2">
      <c r="A408" s="28"/>
      <c r="B408" s="28"/>
      <c r="C408" s="28"/>
      <c r="D408" s="28"/>
      <c r="E408" s="28"/>
      <c r="F408" s="28"/>
      <c r="G408" s="28"/>
      <c r="H408" s="22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5" customHeight="1" x14ac:dyDescent="0.2">
      <c r="A409" s="28"/>
      <c r="B409" s="28"/>
      <c r="C409" s="28"/>
      <c r="D409" s="28"/>
      <c r="E409" s="28"/>
      <c r="F409" s="28"/>
      <c r="G409" s="28"/>
      <c r="H409" s="22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5" customHeight="1" x14ac:dyDescent="0.2">
      <c r="A410" s="28"/>
      <c r="B410" s="28"/>
      <c r="C410" s="28"/>
      <c r="D410" s="28"/>
      <c r="E410" s="28"/>
      <c r="F410" s="28"/>
      <c r="G410" s="28"/>
      <c r="H410" s="22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5" customHeight="1" x14ac:dyDescent="0.2">
      <c r="A411" s="28"/>
      <c r="B411" s="28"/>
      <c r="C411" s="28"/>
      <c r="D411" s="28"/>
      <c r="E411" s="28"/>
      <c r="F411" s="28"/>
      <c r="G411" s="28"/>
      <c r="H411" s="22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5" customHeight="1" x14ac:dyDescent="0.2">
      <c r="A412" s="28"/>
      <c r="B412" s="28"/>
      <c r="C412" s="28"/>
      <c r="D412" s="28"/>
      <c r="E412" s="28"/>
      <c r="F412" s="28"/>
      <c r="G412" s="28"/>
      <c r="H412" s="22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5" customHeight="1" x14ac:dyDescent="0.2">
      <c r="A413" s="28"/>
      <c r="B413" s="28"/>
      <c r="C413" s="28"/>
      <c r="D413" s="28"/>
      <c r="E413" s="28"/>
      <c r="F413" s="28"/>
      <c r="G413" s="28"/>
      <c r="H413" s="22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5" customHeight="1" x14ac:dyDescent="0.2">
      <c r="A414" s="28"/>
      <c r="B414" s="28"/>
      <c r="C414" s="28"/>
      <c r="D414" s="28"/>
      <c r="E414" s="28"/>
      <c r="F414" s="28"/>
      <c r="G414" s="28"/>
      <c r="H414" s="22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5" customHeight="1" x14ac:dyDescent="0.2">
      <c r="A415" s="28"/>
      <c r="B415" s="28"/>
      <c r="C415" s="28"/>
      <c r="D415" s="28"/>
      <c r="E415" s="28"/>
      <c r="F415" s="28"/>
      <c r="G415" s="28"/>
      <c r="H415" s="22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5" customHeight="1" x14ac:dyDescent="0.2">
      <c r="A416" s="28"/>
      <c r="B416" s="28"/>
      <c r="C416" s="28"/>
      <c r="D416" s="28"/>
      <c r="E416" s="28"/>
      <c r="F416" s="28"/>
      <c r="G416" s="28"/>
      <c r="H416" s="22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5" customHeight="1" x14ac:dyDescent="0.2">
      <c r="A417" s="28"/>
      <c r="B417" s="28"/>
      <c r="C417" s="28"/>
      <c r="D417" s="28"/>
      <c r="E417" s="28"/>
      <c r="F417" s="28"/>
      <c r="G417" s="28"/>
      <c r="H417" s="22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5" customHeight="1" x14ac:dyDescent="0.2">
      <c r="A418" s="28"/>
      <c r="B418" s="28"/>
      <c r="C418" s="28"/>
      <c r="D418" s="28"/>
      <c r="E418" s="28"/>
      <c r="F418" s="28"/>
      <c r="G418" s="28"/>
      <c r="H418" s="22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5" customHeight="1" x14ac:dyDescent="0.2">
      <c r="A419" s="28"/>
      <c r="B419" s="28"/>
      <c r="C419" s="28"/>
      <c r="D419" s="28"/>
      <c r="E419" s="28"/>
      <c r="F419" s="28"/>
      <c r="G419" s="28"/>
      <c r="H419" s="22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5" customHeight="1" x14ac:dyDescent="0.2">
      <c r="A420" s="28"/>
      <c r="B420" s="28"/>
      <c r="C420" s="28"/>
      <c r="D420" s="28"/>
      <c r="E420" s="28"/>
      <c r="F420" s="28"/>
      <c r="G420" s="28"/>
      <c r="H420" s="22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5" customHeight="1" x14ac:dyDescent="0.2">
      <c r="A421" s="28"/>
      <c r="B421" s="28"/>
      <c r="C421" s="28"/>
      <c r="D421" s="28"/>
      <c r="E421" s="28"/>
      <c r="F421" s="28"/>
      <c r="G421" s="28"/>
      <c r="H421" s="22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5" customHeight="1" x14ac:dyDescent="0.2">
      <c r="A422" s="28"/>
      <c r="B422" s="28"/>
      <c r="C422" s="28"/>
      <c r="D422" s="28"/>
      <c r="E422" s="28"/>
      <c r="F422" s="28"/>
      <c r="G422" s="28"/>
      <c r="H422" s="22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5" customHeight="1" x14ac:dyDescent="0.2">
      <c r="A423" s="28"/>
      <c r="B423" s="28"/>
      <c r="C423" s="28"/>
      <c r="D423" s="28"/>
      <c r="E423" s="28"/>
      <c r="F423" s="28"/>
      <c r="G423" s="28"/>
      <c r="H423" s="22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5" customHeight="1" x14ac:dyDescent="0.2">
      <c r="A424" s="28"/>
      <c r="B424" s="28"/>
      <c r="C424" s="28"/>
      <c r="D424" s="28"/>
      <c r="E424" s="28"/>
      <c r="F424" s="28"/>
      <c r="G424" s="28"/>
      <c r="H424" s="22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5" customHeight="1" x14ac:dyDescent="0.2">
      <c r="A425" s="28"/>
      <c r="B425" s="28"/>
      <c r="C425" s="28"/>
      <c r="D425" s="28"/>
      <c r="E425" s="28"/>
      <c r="F425" s="28"/>
      <c r="G425" s="28"/>
      <c r="H425" s="22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5" customHeight="1" x14ac:dyDescent="0.2">
      <c r="A426" s="28"/>
      <c r="B426" s="28"/>
      <c r="C426" s="28"/>
      <c r="D426" s="28"/>
      <c r="E426" s="28"/>
      <c r="F426" s="28"/>
      <c r="G426" s="28"/>
      <c r="H426" s="22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5" customHeight="1" x14ac:dyDescent="0.2">
      <c r="A427" s="28"/>
      <c r="B427" s="28"/>
      <c r="C427" s="28"/>
      <c r="D427" s="28"/>
      <c r="E427" s="28"/>
      <c r="F427" s="28"/>
      <c r="G427" s="28"/>
      <c r="H427" s="22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5" customHeight="1" x14ac:dyDescent="0.2">
      <c r="A428" s="28"/>
      <c r="B428" s="28"/>
      <c r="C428" s="28"/>
      <c r="D428" s="28"/>
      <c r="E428" s="28"/>
      <c r="F428" s="28"/>
      <c r="G428" s="28"/>
      <c r="H428" s="22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5" customHeight="1" x14ac:dyDescent="0.2">
      <c r="A429" s="28"/>
      <c r="B429" s="28"/>
      <c r="C429" s="28"/>
      <c r="D429" s="28"/>
      <c r="E429" s="28"/>
      <c r="F429" s="28"/>
      <c r="G429" s="28"/>
      <c r="H429" s="22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5" customHeight="1" x14ac:dyDescent="0.2">
      <c r="A430" s="28"/>
      <c r="B430" s="28"/>
      <c r="C430" s="28"/>
      <c r="D430" s="28"/>
      <c r="E430" s="28"/>
      <c r="F430" s="28"/>
      <c r="G430" s="28"/>
      <c r="H430" s="22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5" customHeight="1" x14ac:dyDescent="0.2">
      <c r="A431" s="28"/>
      <c r="B431" s="28"/>
      <c r="C431" s="28"/>
      <c r="D431" s="28"/>
      <c r="E431" s="28"/>
      <c r="F431" s="28"/>
      <c r="G431" s="28"/>
      <c r="H431" s="22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5" customHeight="1" x14ac:dyDescent="0.2">
      <c r="A432" s="28"/>
      <c r="B432" s="28"/>
      <c r="C432" s="28"/>
      <c r="D432" s="28"/>
      <c r="E432" s="28"/>
      <c r="F432" s="28"/>
      <c r="G432" s="28"/>
      <c r="H432" s="22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5" customHeight="1" x14ac:dyDescent="0.2">
      <c r="A433" s="28"/>
      <c r="B433" s="28"/>
      <c r="C433" s="28"/>
      <c r="D433" s="28"/>
      <c r="E433" s="28"/>
      <c r="F433" s="28"/>
      <c r="G433" s="28"/>
      <c r="H433" s="22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5" customHeight="1" x14ac:dyDescent="0.2">
      <c r="A434" s="28"/>
      <c r="B434" s="28"/>
      <c r="C434" s="28"/>
      <c r="D434" s="28"/>
      <c r="E434" s="28"/>
      <c r="F434" s="28"/>
      <c r="G434" s="28"/>
      <c r="H434" s="22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5" customHeight="1" x14ac:dyDescent="0.2">
      <c r="A435" s="28"/>
      <c r="B435" s="28"/>
      <c r="C435" s="28"/>
      <c r="D435" s="28"/>
      <c r="E435" s="28"/>
      <c r="F435" s="28"/>
      <c r="G435" s="28"/>
      <c r="H435" s="22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5" customHeight="1" x14ac:dyDescent="0.2">
      <c r="A436" s="28"/>
      <c r="B436" s="28"/>
      <c r="C436" s="28"/>
      <c r="D436" s="28"/>
      <c r="E436" s="28"/>
      <c r="F436" s="28"/>
      <c r="G436" s="28"/>
      <c r="H436" s="22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5" customHeight="1" x14ac:dyDescent="0.2">
      <c r="A437" s="28"/>
      <c r="B437" s="28"/>
      <c r="C437" s="28"/>
      <c r="D437" s="28"/>
      <c r="E437" s="28"/>
      <c r="F437" s="28"/>
      <c r="G437" s="28"/>
      <c r="H437" s="22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5" customHeight="1" x14ac:dyDescent="0.2">
      <c r="A438" s="28"/>
      <c r="B438" s="28"/>
      <c r="C438" s="28"/>
      <c r="D438" s="28"/>
      <c r="E438" s="28"/>
      <c r="F438" s="28"/>
      <c r="G438" s="28"/>
      <c r="H438" s="22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5" customHeight="1" x14ac:dyDescent="0.2">
      <c r="A439" s="28"/>
      <c r="B439" s="28"/>
      <c r="C439" s="28"/>
      <c r="D439" s="28"/>
      <c r="E439" s="28"/>
      <c r="F439" s="28"/>
      <c r="G439" s="28"/>
      <c r="H439" s="22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5" customHeight="1" x14ac:dyDescent="0.2">
      <c r="A440" s="28"/>
      <c r="B440" s="28"/>
      <c r="C440" s="28"/>
      <c r="D440" s="28"/>
      <c r="E440" s="28"/>
      <c r="F440" s="28"/>
      <c r="G440" s="28"/>
      <c r="H440" s="22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5" customHeight="1" x14ac:dyDescent="0.2">
      <c r="A441" s="28"/>
      <c r="B441" s="28"/>
      <c r="C441" s="28"/>
      <c r="D441" s="28"/>
      <c r="E441" s="28"/>
      <c r="F441" s="28"/>
      <c r="G441" s="28"/>
      <c r="H441" s="22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5" customHeight="1" x14ac:dyDescent="0.2">
      <c r="A442" s="28"/>
      <c r="B442" s="28"/>
      <c r="C442" s="28"/>
      <c r="D442" s="28"/>
      <c r="E442" s="28"/>
      <c r="F442" s="28"/>
      <c r="G442" s="28"/>
      <c r="H442" s="22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5" customHeight="1" x14ac:dyDescent="0.2">
      <c r="A443" s="28"/>
      <c r="B443" s="28"/>
      <c r="C443" s="28"/>
      <c r="D443" s="28"/>
      <c r="E443" s="28"/>
      <c r="F443" s="28"/>
      <c r="G443" s="28"/>
      <c r="H443" s="22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5" customHeight="1" x14ac:dyDescent="0.2">
      <c r="A444" s="28"/>
      <c r="B444" s="28"/>
      <c r="C444" s="28"/>
      <c r="D444" s="28"/>
      <c r="E444" s="28"/>
      <c r="F444" s="28"/>
      <c r="G444" s="28"/>
      <c r="H444" s="22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5" customHeight="1" x14ac:dyDescent="0.2">
      <c r="A445" s="28"/>
      <c r="B445" s="28"/>
      <c r="C445" s="28"/>
      <c r="D445" s="28"/>
      <c r="E445" s="28"/>
      <c r="F445" s="28"/>
      <c r="G445" s="28"/>
      <c r="H445" s="22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5" customHeight="1" x14ac:dyDescent="0.2">
      <c r="A446" s="28"/>
      <c r="B446" s="28"/>
      <c r="C446" s="28"/>
      <c r="D446" s="28"/>
      <c r="E446" s="28"/>
      <c r="F446" s="28"/>
      <c r="G446" s="28"/>
      <c r="H446" s="22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5" customHeight="1" x14ac:dyDescent="0.2">
      <c r="A447" s="28"/>
      <c r="B447" s="28"/>
      <c r="C447" s="28"/>
      <c r="D447" s="28"/>
      <c r="E447" s="28"/>
      <c r="F447" s="28"/>
      <c r="G447" s="28"/>
      <c r="H447" s="22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5" customHeight="1" x14ac:dyDescent="0.2">
      <c r="A448" s="28"/>
      <c r="B448" s="28"/>
      <c r="C448" s="28"/>
      <c r="D448" s="28"/>
      <c r="E448" s="28"/>
      <c r="F448" s="28"/>
      <c r="G448" s="28"/>
      <c r="H448" s="22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5" customHeight="1" x14ac:dyDescent="0.2">
      <c r="A449" s="28"/>
      <c r="B449" s="28"/>
      <c r="C449" s="28"/>
      <c r="D449" s="28"/>
      <c r="E449" s="28"/>
      <c r="F449" s="28"/>
      <c r="G449" s="28"/>
      <c r="H449" s="22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5" customHeight="1" x14ac:dyDescent="0.2">
      <c r="A450" s="28"/>
      <c r="B450" s="28"/>
      <c r="C450" s="28"/>
      <c r="D450" s="28"/>
      <c r="E450" s="28"/>
      <c r="F450" s="28"/>
      <c r="G450" s="28"/>
      <c r="H450" s="22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5" customHeight="1" x14ac:dyDescent="0.2">
      <c r="A451" s="28"/>
      <c r="B451" s="28"/>
      <c r="C451" s="28"/>
      <c r="D451" s="28"/>
      <c r="E451" s="28"/>
      <c r="F451" s="28"/>
      <c r="G451" s="28"/>
      <c r="H451" s="22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5" customHeight="1" x14ac:dyDescent="0.2">
      <c r="A452" s="28"/>
      <c r="B452" s="28"/>
      <c r="C452" s="28"/>
      <c r="D452" s="28"/>
      <c r="E452" s="28"/>
      <c r="F452" s="28"/>
      <c r="G452" s="28"/>
      <c r="H452" s="22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5" customHeight="1" x14ac:dyDescent="0.2">
      <c r="A453" s="28"/>
      <c r="B453" s="28"/>
      <c r="C453" s="28"/>
      <c r="D453" s="28"/>
      <c r="E453" s="28"/>
      <c r="F453" s="28"/>
      <c r="G453" s="28"/>
      <c r="H453" s="22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5" customHeight="1" x14ac:dyDescent="0.2">
      <c r="A454" s="28"/>
      <c r="B454" s="28"/>
      <c r="C454" s="28"/>
      <c r="D454" s="28"/>
      <c r="E454" s="28"/>
      <c r="F454" s="28"/>
      <c r="G454" s="28"/>
      <c r="H454" s="22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5" customHeight="1" x14ac:dyDescent="0.2">
      <c r="A455" s="28"/>
      <c r="B455" s="28"/>
      <c r="C455" s="28"/>
      <c r="D455" s="28"/>
      <c r="E455" s="28"/>
      <c r="F455" s="28"/>
      <c r="G455" s="28"/>
      <c r="H455" s="22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5" customHeight="1" x14ac:dyDescent="0.2">
      <c r="A456" s="28"/>
      <c r="B456" s="28"/>
      <c r="C456" s="28"/>
      <c r="D456" s="28"/>
      <c r="E456" s="28"/>
      <c r="F456" s="28"/>
      <c r="G456" s="28"/>
      <c r="H456" s="22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5" customHeight="1" x14ac:dyDescent="0.2">
      <c r="A457" s="28"/>
      <c r="B457" s="28"/>
      <c r="C457" s="28"/>
      <c r="D457" s="28"/>
      <c r="E457" s="28"/>
      <c r="F457" s="28"/>
      <c r="G457" s="28"/>
      <c r="H457" s="22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5" customHeight="1" x14ac:dyDescent="0.2">
      <c r="A458" s="28"/>
      <c r="B458" s="28"/>
      <c r="C458" s="28"/>
      <c r="D458" s="28"/>
      <c r="E458" s="28"/>
      <c r="F458" s="28"/>
      <c r="G458" s="28"/>
      <c r="H458" s="22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5" customHeight="1" x14ac:dyDescent="0.2">
      <c r="A459" s="28"/>
      <c r="B459" s="28"/>
      <c r="C459" s="28"/>
      <c r="D459" s="28"/>
      <c r="E459" s="28"/>
      <c r="F459" s="28"/>
      <c r="G459" s="28"/>
      <c r="H459" s="22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5" customHeight="1" x14ac:dyDescent="0.2">
      <c r="A460" s="28"/>
      <c r="B460" s="28"/>
      <c r="C460" s="28"/>
      <c r="D460" s="28"/>
      <c r="E460" s="28"/>
      <c r="F460" s="28"/>
      <c r="G460" s="28"/>
      <c r="H460" s="22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5" customHeight="1" x14ac:dyDescent="0.2">
      <c r="A461" s="28"/>
      <c r="B461" s="28"/>
      <c r="C461" s="28"/>
      <c r="D461" s="28"/>
      <c r="E461" s="28"/>
      <c r="F461" s="28"/>
      <c r="G461" s="28"/>
      <c r="H461" s="22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5" customHeight="1" x14ac:dyDescent="0.2">
      <c r="A462" s="28"/>
      <c r="B462" s="28"/>
      <c r="C462" s="28"/>
      <c r="D462" s="28"/>
      <c r="E462" s="28"/>
      <c r="F462" s="28"/>
      <c r="G462" s="28"/>
      <c r="H462" s="22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5" customHeight="1" x14ac:dyDescent="0.2">
      <c r="A463" s="28"/>
      <c r="B463" s="28"/>
      <c r="C463" s="28"/>
      <c r="D463" s="28"/>
      <c r="E463" s="28"/>
      <c r="F463" s="28"/>
      <c r="G463" s="28"/>
      <c r="H463" s="22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5" customHeight="1" x14ac:dyDescent="0.2">
      <c r="A464" s="28"/>
      <c r="B464" s="28"/>
      <c r="C464" s="28"/>
      <c r="D464" s="28"/>
      <c r="E464" s="28"/>
      <c r="F464" s="28"/>
      <c r="G464" s="28"/>
      <c r="H464" s="22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5" customHeight="1" x14ac:dyDescent="0.2">
      <c r="A465" s="28"/>
      <c r="B465" s="28"/>
      <c r="C465" s="28"/>
      <c r="D465" s="28"/>
      <c r="E465" s="28"/>
      <c r="F465" s="28"/>
      <c r="G465" s="28"/>
      <c r="H465" s="22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5" customHeight="1" x14ac:dyDescent="0.2">
      <c r="A466" s="28"/>
      <c r="B466" s="28"/>
      <c r="C466" s="28"/>
      <c r="D466" s="28"/>
      <c r="E466" s="28"/>
      <c r="F466" s="28"/>
      <c r="G466" s="28"/>
      <c r="H466" s="22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5" customHeight="1" x14ac:dyDescent="0.2">
      <c r="A467" s="28"/>
      <c r="B467" s="28"/>
      <c r="C467" s="28"/>
      <c r="D467" s="28"/>
      <c r="E467" s="28"/>
      <c r="F467" s="28"/>
      <c r="G467" s="28"/>
      <c r="H467" s="22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5" customHeight="1" x14ac:dyDescent="0.2">
      <c r="A468" s="28"/>
      <c r="B468" s="28"/>
      <c r="C468" s="28"/>
      <c r="D468" s="28"/>
      <c r="E468" s="28"/>
      <c r="F468" s="28"/>
      <c r="G468" s="28"/>
      <c r="H468" s="22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5" customHeight="1" x14ac:dyDescent="0.2">
      <c r="A469" s="28"/>
      <c r="B469" s="28"/>
      <c r="C469" s="28"/>
      <c r="D469" s="28"/>
      <c r="E469" s="28"/>
      <c r="F469" s="28"/>
      <c r="G469" s="28"/>
      <c r="H469" s="22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5" customHeight="1" x14ac:dyDescent="0.2">
      <c r="A470" s="28"/>
      <c r="B470" s="28"/>
      <c r="C470" s="28"/>
      <c r="D470" s="28"/>
      <c r="E470" s="28"/>
      <c r="F470" s="28"/>
      <c r="G470" s="28"/>
      <c r="H470" s="22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5" customHeight="1" x14ac:dyDescent="0.2">
      <c r="A471" s="28"/>
      <c r="B471" s="28"/>
      <c r="C471" s="28"/>
      <c r="D471" s="28"/>
      <c r="E471" s="28"/>
      <c r="F471" s="28"/>
      <c r="G471" s="28"/>
      <c r="H471" s="22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5" customHeight="1" x14ac:dyDescent="0.2">
      <c r="A472" s="28"/>
      <c r="B472" s="28"/>
      <c r="C472" s="28"/>
      <c r="D472" s="28"/>
      <c r="E472" s="28"/>
      <c r="F472" s="28"/>
      <c r="G472" s="28"/>
      <c r="H472" s="22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5" customHeight="1" x14ac:dyDescent="0.2">
      <c r="A473" s="28"/>
      <c r="B473" s="28"/>
      <c r="C473" s="28"/>
      <c r="D473" s="28"/>
      <c r="E473" s="28"/>
      <c r="F473" s="28"/>
      <c r="G473" s="28"/>
      <c r="H473" s="22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5" customHeight="1" x14ac:dyDescent="0.2">
      <c r="A474" s="28"/>
      <c r="B474" s="28"/>
      <c r="C474" s="28"/>
      <c r="D474" s="28"/>
      <c r="E474" s="28"/>
      <c r="F474" s="28"/>
      <c r="G474" s="28"/>
      <c r="H474" s="22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5" customHeight="1" x14ac:dyDescent="0.2">
      <c r="A475" s="28"/>
      <c r="B475" s="28"/>
      <c r="C475" s="28"/>
      <c r="D475" s="28"/>
      <c r="E475" s="28"/>
      <c r="F475" s="28"/>
      <c r="G475" s="28"/>
      <c r="H475" s="22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5" customHeight="1" x14ac:dyDescent="0.2">
      <c r="A476" s="28"/>
      <c r="B476" s="28"/>
      <c r="C476" s="28"/>
      <c r="D476" s="28"/>
      <c r="E476" s="28"/>
      <c r="F476" s="28"/>
      <c r="G476" s="28"/>
      <c r="H476" s="22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5" customHeight="1" x14ac:dyDescent="0.2">
      <c r="A477" s="28"/>
      <c r="B477" s="28"/>
      <c r="C477" s="28"/>
      <c r="D477" s="28"/>
      <c r="E477" s="28"/>
      <c r="F477" s="28"/>
      <c r="G477" s="28"/>
      <c r="H477" s="22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5" customHeight="1" x14ac:dyDescent="0.2">
      <c r="A478" s="28"/>
      <c r="B478" s="28"/>
      <c r="C478" s="28"/>
      <c r="D478" s="28"/>
      <c r="E478" s="28"/>
      <c r="F478" s="28"/>
      <c r="G478" s="28"/>
      <c r="H478" s="22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5" customHeight="1" x14ac:dyDescent="0.2">
      <c r="A479" s="28"/>
      <c r="B479" s="28"/>
      <c r="C479" s="28"/>
      <c r="D479" s="28"/>
      <c r="E479" s="28"/>
      <c r="F479" s="28"/>
      <c r="G479" s="28"/>
      <c r="H479" s="22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5" customHeight="1" x14ac:dyDescent="0.2">
      <c r="A480" s="28"/>
      <c r="B480" s="28"/>
      <c r="C480" s="28"/>
      <c r="D480" s="28"/>
      <c r="E480" s="28"/>
      <c r="F480" s="28"/>
      <c r="G480" s="28"/>
      <c r="H480" s="22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5" customHeight="1" x14ac:dyDescent="0.2">
      <c r="A481" s="28"/>
      <c r="B481" s="28"/>
      <c r="C481" s="28"/>
      <c r="D481" s="28"/>
      <c r="E481" s="28"/>
      <c r="F481" s="28"/>
      <c r="G481" s="28"/>
      <c r="H481" s="22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5" customHeight="1" x14ac:dyDescent="0.2">
      <c r="A482" s="28"/>
      <c r="B482" s="28"/>
      <c r="C482" s="28"/>
      <c r="D482" s="28"/>
      <c r="E482" s="28"/>
      <c r="F482" s="28"/>
      <c r="G482" s="28"/>
      <c r="H482" s="22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5" customHeight="1" x14ac:dyDescent="0.2">
      <c r="A483" s="28"/>
      <c r="B483" s="28"/>
      <c r="C483" s="28"/>
      <c r="D483" s="28"/>
      <c r="E483" s="28"/>
      <c r="F483" s="28"/>
      <c r="G483" s="28"/>
      <c r="H483" s="22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5" customHeight="1" x14ac:dyDescent="0.2">
      <c r="A484" s="28"/>
      <c r="B484" s="28"/>
      <c r="C484" s="28"/>
      <c r="D484" s="28"/>
      <c r="E484" s="28"/>
      <c r="F484" s="28"/>
      <c r="G484" s="28"/>
      <c r="H484" s="22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5" customHeight="1" x14ac:dyDescent="0.2">
      <c r="A485" s="28"/>
      <c r="B485" s="28"/>
      <c r="C485" s="28"/>
      <c r="D485" s="28"/>
      <c r="E485" s="28"/>
      <c r="F485" s="28"/>
      <c r="G485" s="28"/>
      <c r="H485" s="22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5" customHeight="1" x14ac:dyDescent="0.2">
      <c r="A486" s="28"/>
      <c r="B486" s="28"/>
      <c r="C486" s="28"/>
      <c r="D486" s="28"/>
      <c r="E486" s="28"/>
      <c r="F486" s="28"/>
      <c r="G486" s="28"/>
      <c r="H486" s="22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5" customHeight="1" x14ac:dyDescent="0.2">
      <c r="A487" s="28"/>
      <c r="B487" s="28"/>
      <c r="C487" s="28"/>
      <c r="D487" s="28"/>
      <c r="E487" s="28"/>
      <c r="F487" s="28"/>
      <c r="G487" s="28"/>
      <c r="H487" s="22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5" customHeight="1" x14ac:dyDescent="0.2">
      <c r="A488" s="28"/>
      <c r="B488" s="28"/>
      <c r="C488" s="28"/>
      <c r="D488" s="28"/>
      <c r="E488" s="28"/>
      <c r="F488" s="28"/>
      <c r="G488" s="28"/>
      <c r="H488" s="22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5" customHeight="1" x14ac:dyDescent="0.2">
      <c r="A489" s="28"/>
      <c r="B489" s="28"/>
      <c r="C489" s="28"/>
      <c r="D489" s="28"/>
      <c r="E489" s="28"/>
      <c r="F489" s="28"/>
      <c r="G489" s="28"/>
      <c r="H489" s="22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5" customHeight="1" x14ac:dyDescent="0.2">
      <c r="A490" s="28"/>
      <c r="B490" s="28"/>
      <c r="C490" s="28"/>
      <c r="D490" s="28"/>
      <c r="E490" s="28"/>
      <c r="F490" s="28"/>
      <c r="G490" s="28"/>
      <c r="H490" s="22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5" customHeight="1" x14ac:dyDescent="0.2">
      <c r="A491" s="28"/>
      <c r="B491" s="28"/>
      <c r="C491" s="28"/>
      <c r="D491" s="28"/>
      <c r="E491" s="28"/>
      <c r="F491" s="28"/>
      <c r="G491" s="28"/>
      <c r="H491" s="22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5" customHeight="1" x14ac:dyDescent="0.2">
      <c r="A492" s="28"/>
      <c r="B492" s="28"/>
      <c r="C492" s="28"/>
      <c r="D492" s="28"/>
      <c r="E492" s="28"/>
      <c r="F492" s="28"/>
      <c r="G492" s="28"/>
      <c r="H492" s="22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5" customHeight="1" x14ac:dyDescent="0.2">
      <c r="A493" s="28"/>
      <c r="B493" s="28"/>
      <c r="C493" s="28"/>
      <c r="D493" s="28"/>
      <c r="E493" s="28"/>
      <c r="F493" s="28"/>
      <c r="G493" s="28"/>
      <c r="H493" s="22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5" customHeight="1" x14ac:dyDescent="0.2">
      <c r="A494" s="28"/>
      <c r="B494" s="28"/>
      <c r="C494" s="28"/>
      <c r="D494" s="28"/>
      <c r="E494" s="28"/>
      <c r="F494" s="28"/>
      <c r="G494" s="28"/>
      <c r="H494" s="22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5" customHeight="1" x14ac:dyDescent="0.2">
      <c r="A495" s="28"/>
      <c r="B495" s="28"/>
      <c r="C495" s="28"/>
      <c r="D495" s="28"/>
      <c r="E495" s="28"/>
      <c r="F495" s="28"/>
      <c r="G495" s="28"/>
      <c r="H495" s="22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5" customHeight="1" x14ac:dyDescent="0.2">
      <c r="A496" s="28"/>
      <c r="B496" s="28"/>
      <c r="C496" s="28"/>
      <c r="D496" s="28"/>
      <c r="E496" s="28"/>
      <c r="F496" s="28"/>
      <c r="G496" s="28"/>
      <c r="H496" s="22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5" customHeight="1" x14ac:dyDescent="0.2">
      <c r="A497" s="28"/>
      <c r="B497" s="28"/>
      <c r="C497" s="28"/>
      <c r="D497" s="28"/>
      <c r="E497" s="28"/>
      <c r="F497" s="28"/>
      <c r="G497" s="28"/>
      <c r="H497" s="22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5" customHeight="1" x14ac:dyDescent="0.2">
      <c r="A498" s="28"/>
      <c r="B498" s="28"/>
      <c r="C498" s="28"/>
      <c r="D498" s="28"/>
      <c r="E498" s="28"/>
      <c r="F498" s="28"/>
      <c r="G498" s="28"/>
      <c r="H498" s="22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5" customHeight="1" x14ac:dyDescent="0.2">
      <c r="A499" s="28"/>
      <c r="B499" s="28"/>
      <c r="C499" s="28"/>
      <c r="D499" s="28"/>
      <c r="E499" s="28"/>
      <c r="F499" s="28"/>
      <c r="G499" s="28"/>
      <c r="H499" s="22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5" customHeight="1" x14ac:dyDescent="0.2">
      <c r="A500" s="28"/>
      <c r="B500" s="28"/>
      <c r="C500" s="28"/>
      <c r="D500" s="28"/>
      <c r="E500" s="28"/>
      <c r="F500" s="28"/>
      <c r="G500" s="28"/>
      <c r="H500" s="22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5" customHeight="1" x14ac:dyDescent="0.2">
      <c r="A501" s="28"/>
      <c r="B501" s="28"/>
      <c r="C501" s="28"/>
      <c r="D501" s="28"/>
      <c r="E501" s="28"/>
      <c r="F501" s="28"/>
      <c r="G501" s="28"/>
      <c r="H501" s="22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5" customHeight="1" x14ac:dyDescent="0.2">
      <c r="A502" s="28"/>
      <c r="B502" s="28"/>
      <c r="C502" s="28"/>
      <c r="D502" s="28"/>
      <c r="E502" s="28"/>
      <c r="F502" s="28"/>
      <c r="G502" s="28"/>
      <c r="H502" s="22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5" customHeight="1" x14ac:dyDescent="0.2">
      <c r="A503" s="28"/>
      <c r="B503" s="28"/>
      <c r="C503" s="28"/>
      <c r="D503" s="28"/>
      <c r="E503" s="28"/>
      <c r="F503" s="28"/>
      <c r="G503" s="28"/>
      <c r="H503" s="22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5" customHeight="1" x14ac:dyDescent="0.2">
      <c r="A504" s="28"/>
      <c r="B504" s="28"/>
      <c r="C504" s="28"/>
      <c r="D504" s="28"/>
      <c r="E504" s="28"/>
      <c r="F504" s="28"/>
      <c r="G504" s="28"/>
      <c r="H504" s="22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5" customHeight="1" x14ac:dyDescent="0.2">
      <c r="A505" s="28"/>
      <c r="B505" s="28"/>
      <c r="C505" s="28"/>
      <c r="D505" s="28"/>
      <c r="E505" s="28"/>
      <c r="F505" s="28"/>
      <c r="G505" s="28"/>
      <c r="H505" s="22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5" customHeight="1" x14ac:dyDescent="0.2">
      <c r="A506" s="28"/>
      <c r="B506" s="28"/>
      <c r="C506" s="28"/>
      <c r="D506" s="28"/>
      <c r="E506" s="28"/>
      <c r="F506" s="28"/>
      <c r="G506" s="28"/>
      <c r="H506" s="22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5" customHeight="1" x14ac:dyDescent="0.2">
      <c r="A507" s="28"/>
      <c r="B507" s="28"/>
      <c r="C507" s="28"/>
      <c r="D507" s="28"/>
      <c r="E507" s="28"/>
      <c r="F507" s="28"/>
      <c r="G507" s="28"/>
      <c r="H507" s="22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5" customHeight="1" x14ac:dyDescent="0.2">
      <c r="A508" s="28"/>
      <c r="B508" s="28"/>
      <c r="C508" s="28"/>
      <c r="D508" s="28"/>
      <c r="E508" s="28"/>
      <c r="F508" s="28"/>
      <c r="G508" s="28"/>
      <c r="H508" s="22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5" customHeight="1" x14ac:dyDescent="0.2">
      <c r="A509" s="28"/>
      <c r="B509" s="28"/>
      <c r="C509" s="28"/>
      <c r="D509" s="28"/>
      <c r="E509" s="28"/>
      <c r="F509" s="28"/>
      <c r="G509" s="28"/>
      <c r="H509" s="22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5" customHeight="1" x14ac:dyDescent="0.2">
      <c r="A510" s="28"/>
      <c r="B510" s="28"/>
      <c r="C510" s="28"/>
      <c r="D510" s="28"/>
      <c r="E510" s="28"/>
      <c r="F510" s="28"/>
      <c r="G510" s="28"/>
      <c r="H510" s="22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5" customHeight="1" x14ac:dyDescent="0.2">
      <c r="A511" s="28"/>
      <c r="B511" s="28"/>
      <c r="C511" s="28"/>
      <c r="D511" s="28"/>
      <c r="E511" s="28"/>
      <c r="F511" s="28"/>
      <c r="G511" s="28"/>
      <c r="H511" s="22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5" customHeight="1" x14ac:dyDescent="0.2">
      <c r="A512" s="28"/>
      <c r="B512" s="28"/>
      <c r="C512" s="28"/>
      <c r="D512" s="28"/>
      <c r="E512" s="28"/>
      <c r="F512" s="28"/>
      <c r="G512" s="28"/>
      <c r="H512" s="22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5" customHeight="1" x14ac:dyDescent="0.2">
      <c r="A513" s="28"/>
      <c r="B513" s="28"/>
      <c r="C513" s="28"/>
      <c r="D513" s="28"/>
      <c r="E513" s="28"/>
      <c r="F513" s="28"/>
      <c r="G513" s="28"/>
      <c r="H513" s="22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5" customHeight="1" x14ac:dyDescent="0.2">
      <c r="A514" s="28"/>
      <c r="B514" s="28"/>
      <c r="C514" s="28"/>
      <c r="D514" s="28"/>
      <c r="E514" s="28"/>
      <c r="F514" s="28"/>
      <c r="G514" s="28"/>
      <c r="H514" s="22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5" customHeight="1" x14ac:dyDescent="0.2">
      <c r="A515" s="28"/>
      <c r="B515" s="28"/>
      <c r="C515" s="28"/>
      <c r="D515" s="28"/>
      <c r="E515" s="28"/>
      <c r="F515" s="28"/>
      <c r="G515" s="28"/>
      <c r="H515" s="22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5" customHeight="1" x14ac:dyDescent="0.2">
      <c r="A516" s="28"/>
      <c r="B516" s="28"/>
      <c r="C516" s="28"/>
      <c r="D516" s="28"/>
      <c r="E516" s="28"/>
      <c r="F516" s="28"/>
      <c r="G516" s="28"/>
      <c r="H516" s="22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5" customHeight="1" x14ac:dyDescent="0.2">
      <c r="A517" s="28"/>
      <c r="B517" s="28"/>
      <c r="C517" s="28"/>
      <c r="D517" s="28"/>
      <c r="E517" s="28"/>
      <c r="F517" s="28"/>
      <c r="G517" s="28"/>
      <c r="H517" s="22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5" customHeight="1" x14ac:dyDescent="0.2">
      <c r="A518" s="28"/>
      <c r="B518" s="28"/>
      <c r="C518" s="28"/>
      <c r="D518" s="28"/>
      <c r="E518" s="28"/>
      <c r="F518" s="28"/>
      <c r="G518" s="28"/>
      <c r="H518" s="22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5" customHeight="1" x14ac:dyDescent="0.2">
      <c r="A519" s="28"/>
      <c r="B519" s="28"/>
      <c r="C519" s="28"/>
      <c r="D519" s="28"/>
      <c r="E519" s="28"/>
      <c r="F519" s="28"/>
      <c r="G519" s="28"/>
      <c r="H519" s="22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5" customHeight="1" x14ac:dyDescent="0.2">
      <c r="A520" s="28"/>
      <c r="B520" s="28"/>
      <c r="C520" s="28"/>
      <c r="D520" s="28"/>
      <c r="E520" s="28"/>
      <c r="F520" s="28"/>
      <c r="G520" s="28"/>
      <c r="H520" s="22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5" customHeight="1" x14ac:dyDescent="0.2">
      <c r="A521" s="28"/>
      <c r="B521" s="28"/>
      <c r="C521" s="28"/>
      <c r="D521" s="28"/>
      <c r="E521" s="28"/>
      <c r="F521" s="28"/>
      <c r="G521" s="28"/>
      <c r="H521" s="22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5" customHeight="1" x14ac:dyDescent="0.2">
      <c r="A522" s="28"/>
      <c r="B522" s="28"/>
      <c r="C522" s="28"/>
      <c r="D522" s="28"/>
      <c r="E522" s="28"/>
      <c r="F522" s="28"/>
      <c r="G522" s="28"/>
      <c r="H522" s="22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5" customHeight="1" x14ac:dyDescent="0.2">
      <c r="A523" s="28"/>
      <c r="B523" s="28"/>
      <c r="C523" s="28"/>
      <c r="D523" s="28"/>
      <c r="E523" s="28"/>
      <c r="F523" s="28"/>
      <c r="G523" s="28"/>
      <c r="H523" s="22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5" customHeight="1" x14ac:dyDescent="0.2">
      <c r="A524" s="28"/>
      <c r="B524" s="28"/>
      <c r="C524" s="28"/>
      <c r="D524" s="28"/>
      <c r="E524" s="28"/>
      <c r="F524" s="28"/>
      <c r="G524" s="28"/>
      <c r="H524" s="22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5" customHeight="1" x14ac:dyDescent="0.2">
      <c r="A525" s="28"/>
      <c r="B525" s="28"/>
      <c r="C525" s="28"/>
      <c r="D525" s="28"/>
      <c r="E525" s="28"/>
      <c r="F525" s="28"/>
      <c r="G525" s="28"/>
      <c r="H525" s="22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5" customHeight="1" x14ac:dyDescent="0.2">
      <c r="A526" s="28"/>
      <c r="B526" s="28"/>
      <c r="C526" s="28"/>
      <c r="D526" s="28"/>
      <c r="E526" s="28"/>
      <c r="F526" s="28"/>
      <c r="G526" s="28"/>
      <c r="H526" s="22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5" customHeight="1" x14ac:dyDescent="0.2">
      <c r="A527" s="28"/>
      <c r="B527" s="28"/>
      <c r="C527" s="28"/>
      <c r="D527" s="28"/>
      <c r="E527" s="28"/>
      <c r="F527" s="28"/>
      <c r="G527" s="28"/>
      <c r="H527" s="22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5" customHeight="1" x14ac:dyDescent="0.2">
      <c r="A528" s="28"/>
      <c r="B528" s="28"/>
      <c r="C528" s="28"/>
      <c r="D528" s="28"/>
      <c r="E528" s="28"/>
      <c r="F528" s="28"/>
      <c r="G528" s="28"/>
      <c r="H528" s="22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5" customHeight="1" x14ac:dyDescent="0.2">
      <c r="A529" s="28"/>
      <c r="B529" s="28"/>
      <c r="C529" s="28"/>
      <c r="D529" s="28"/>
      <c r="E529" s="28"/>
      <c r="F529" s="28"/>
      <c r="G529" s="28"/>
      <c r="H529" s="22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5" customHeight="1" x14ac:dyDescent="0.2">
      <c r="A530" s="28"/>
      <c r="B530" s="28"/>
      <c r="C530" s="28"/>
      <c r="D530" s="28"/>
      <c r="E530" s="28"/>
      <c r="F530" s="28"/>
      <c r="G530" s="28"/>
      <c r="H530" s="22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5" customHeight="1" x14ac:dyDescent="0.2">
      <c r="A531" s="28"/>
      <c r="B531" s="28"/>
      <c r="C531" s="28"/>
      <c r="D531" s="28"/>
      <c r="E531" s="28"/>
      <c r="F531" s="28"/>
      <c r="G531" s="28"/>
      <c r="H531" s="22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5" customHeight="1" x14ac:dyDescent="0.2">
      <c r="A532" s="28"/>
      <c r="B532" s="28"/>
      <c r="C532" s="28"/>
      <c r="D532" s="28"/>
      <c r="E532" s="28"/>
      <c r="F532" s="28"/>
      <c r="G532" s="28"/>
      <c r="H532" s="22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5" customHeight="1" x14ac:dyDescent="0.2">
      <c r="A533" s="28"/>
      <c r="B533" s="28"/>
      <c r="C533" s="28"/>
      <c r="D533" s="28"/>
      <c r="E533" s="28"/>
      <c r="F533" s="28"/>
      <c r="G533" s="28"/>
      <c r="H533" s="22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5" customHeight="1" x14ac:dyDescent="0.2">
      <c r="A534" s="28"/>
      <c r="B534" s="28"/>
      <c r="C534" s="28"/>
      <c r="D534" s="28"/>
      <c r="E534" s="28"/>
      <c r="F534" s="28"/>
      <c r="G534" s="28"/>
      <c r="H534" s="22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5" customHeight="1" x14ac:dyDescent="0.2">
      <c r="A535" s="28"/>
      <c r="B535" s="28"/>
      <c r="C535" s="28"/>
      <c r="D535" s="28"/>
      <c r="E535" s="28"/>
      <c r="F535" s="28"/>
      <c r="G535" s="28"/>
      <c r="H535" s="22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5" customHeight="1" x14ac:dyDescent="0.2">
      <c r="A536" s="28"/>
      <c r="B536" s="28"/>
      <c r="C536" s="28"/>
      <c r="D536" s="28"/>
      <c r="E536" s="28"/>
      <c r="F536" s="28"/>
      <c r="G536" s="28"/>
      <c r="H536" s="22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5" customHeight="1" x14ac:dyDescent="0.2">
      <c r="A537" s="28"/>
      <c r="B537" s="28"/>
      <c r="C537" s="28"/>
      <c r="D537" s="28"/>
      <c r="E537" s="28"/>
      <c r="F537" s="28"/>
      <c r="G537" s="28"/>
      <c r="H537" s="22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5" customHeight="1" x14ac:dyDescent="0.2">
      <c r="A538" s="28"/>
      <c r="B538" s="28"/>
      <c r="C538" s="28"/>
      <c r="D538" s="28"/>
      <c r="E538" s="28"/>
      <c r="F538" s="28"/>
      <c r="G538" s="28"/>
      <c r="H538" s="22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5" customHeight="1" x14ac:dyDescent="0.2">
      <c r="A539" s="28"/>
      <c r="B539" s="28"/>
      <c r="C539" s="28"/>
      <c r="D539" s="28"/>
      <c r="E539" s="28"/>
      <c r="F539" s="28"/>
      <c r="G539" s="28"/>
      <c r="H539" s="22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5" customHeight="1" x14ac:dyDescent="0.2">
      <c r="A540" s="28"/>
      <c r="B540" s="28"/>
      <c r="C540" s="28"/>
      <c r="D540" s="28"/>
      <c r="E540" s="28"/>
      <c r="F540" s="28"/>
      <c r="G540" s="28"/>
      <c r="H540" s="22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5" customHeight="1" x14ac:dyDescent="0.2">
      <c r="A541" s="28"/>
      <c r="B541" s="28"/>
      <c r="C541" s="28"/>
      <c r="D541" s="28"/>
      <c r="E541" s="28"/>
      <c r="F541" s="28"/>
      <c r="G541" s="28"/>
      <c r="H541" s="22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5" customHeight="1" x14ac:dyDescent="0.2">
      <c r="A542" s="28"/>
      <c r="B542" s="28"/>
      <c r="C542" s="28"/>
      <c r="D542" s="28"/>
      <c r="E542" s="28"/>
      <c r="F542" s="28"/>
      <c r="G542" s="28"/>
      <c r="H542" s="22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5" customHeight="1" x14ac:dyDescent="0.2">
      <c r="A543" s="28"/>
      <c r="B543" s="28"/>
      <c r="C543" s="28"/>
      <c r="D543" s="28"/>
      <c r="E543" s="28"/>
      <c r="F543" s="28"/>
      <c r="G543" s="28"/>
      <c r="H543" s="22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5" customHeight="1" x14ac:dyDescent="0.2">
      <c r="A544" s="28"/>
      <c r="B544" s="28"/>
      <c r="C544" s="28"/>
      <c r="D544" s="28"/>
      <c r="E544" s="28"/>
      <c r="F544" s="28"/>
      <c r="G544" s="28"/>
      <c r="H544" s="22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5" customHeight="1" x14ac:dyDescent="0.2">
      <c r="A545" s="28"/>
      <c r="B545" s="28"/>
      <c r="C545" s="28"/>
      <c r="D545" s="28"/>
      <c r="E545" s="28"/>
      <c r="F545" s="28"/>
      <c r="G545" s="28"/>
      <c r="H545" s="22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5" customHeight="1" x14ac:dyDescent="0.2">
      <c r="A546" s="28"/>
      <c r="B546" s="28"/>
      <c r="C546" s="28"/>
      <c r="D546" s="28"/>
      <c r="E546" s="28"/>
      <c r="F546" s="28"/>
      <c r="G546" s="28"/>
      <c r="H546" s="22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5" customHeight="1" x14ac:dyDescent="0.2">
      <c r="A547" s="28"/>
      <c r="B547" s="28"/>
      <c r="C547" s="28"/>
      <c r="D547" s="28"/>
      <c r="E547" s="28"/>
      <c r="F547" s="28"/>
      <c r="G547" s="28"/>
      <c r="H547" s="22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5" customHeight="1" x14ac:dyDescent="0.2">
      <c r="A548" s="28"/>
      <c r="B548" s="28"/>
      <c r="C548" s="28"/>
      <c r="D548" s="28"/>
      <c r="E548" s="28"/>
      <c r="F548" s="28"/>
      <c r="G548" s="28"/>
      <c r="H548" s="22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5" customHeight="1" x14ac:dyDescent="0.2">
      <c r="A549" s="28"/>
      <c r="B549" s="28"/>
      <c r="C549" s="28"/>
      <c r="D549" s="28"/>
      <c r="E549" s="28"/>
      <c r="F549" s="28"/>
      <c r="G549" s="28"/>
      <c r="H549" s="22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5" customHeight="1" x14ac:dyDescent="0.2">
      <c r="A550" s="28"/>
      <c r="B550" s="28"/>
      <c r="C550" s="28"/>
      <c r="D550" s="28"/>
      <c r="E550" s="28"/>
      <c r="F550" s="28"/>
      <c r="G550" s="28"/>
      <c r="H550" s="22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5" customHeight="1" x14ac:dyDescent="0.2">
      <c r="A551" s="28"/>
      <c r="B551" s="28"/>
      <c r="C551" s="28"/>
      <c r="D551" s="28"/>
      <c r="E551" s="28"/>
      <c r="F551" s="28"/>
      <c r="G551" s="28"/>
      <c r="H551" s="22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5" customHeight="1" x14ac:dyDescent="0.2">
      <c r="A552" s="28"/>
      <c r="B552" s="28"/>
      <c r="C552" s="28"/>
      <c r="D552" s="28"/>
      <c r="E552" s="28"/>
      <c r="F552" s="28"/>
      <c r="G552" s="28"/>
      <c r="H552" s="22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5" customHeight="1" x14ac:dyDescent="0.2">
      <c r="A553" s="28"/>
      <c r="B553" s="28"/>
      <c r="C553" s="28"/>
      <c r="D553" s="28"/>
      <c r="E553" s="28"/>
      <c r="F553" s="28"/>
      <c r="G553" s="28"/>
      <c r="H553" s="22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5" customHeight="1" x14ac:dyDescent="0.2">
      <c r="A554" s="28"/>
      <c r="B554" s="28"/>
      <c r="C554" s="28"/>
      <c r="D554" s="28"/>
      <c r="E554" s="28"/>
      <c r="F554" s="28"/>
      <c r="G554" s="28"/>
      <c r="H554" s="22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5" customHeight="1" x14ac:dyDescent="0.2">
      <c r="A555" s="28"/>
      <c r="B555" s="28"/>
      <c r="C555" s="28"/>
      <c r="D555" s="28"/>
      <c r="E555" s="28"/>
      <c r="F555" s="28"/>
      <c r="G555" s="28"/>
      <c r="H555" s="22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5" customHeight="1" x14ac:dyDescent="0.2">
      <c r="A556" s="28"/>
      <c r="B556" s="28"/>
      <c r="C556" s="28"/>
      <c r="D556" s="28"/>
      <c r="E556" s="28"/>
      <c r="F556" s="28"/>
      <c r="G556" s="28"/>
      <c r="H556" s="22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5" customHeight="1" x14ac:dyDescent="0.2">
      <c r="A557" s="28"/>
      <c r="B557" s="28"/>
      <c r="C557" s="28"/>
      <c r="D557" s="28"/>
      <c r="E557" s="28"/>
      <c r="F557" s="28"/>
      <c r="G557" s="28"/>
      <c r="H557" s="22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5" customHeight="1" x14ac:dyDescent="0.2">
      <c r="A558" s="28"/>
      <c r="B558" s="28"/>
      <c r="C558" s="28"/>
      <c r="D558" s="28"/>
      <c r="E558" s="28"/>
      <c r="F558" s="28"/>
      <c r="G558" s="28"/>
      <c r="H558" s="22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5" customHeight="1" x14ac:dyDescent="0.2">
      <c r="A559" s="28"/>
      <c r="B559" s="28"/>
      <c r="C559" s="28"/>
      <c r="D559" s="28"/>
      <c r="E559" s="28"/>
      <c r="F559" s="28"/>
      <c r="G559" s="28"/>
      <c r="H559" s="22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5" customHeight="1" x14ac:dyDescent="0.2">
      <c r="A560" s="28"/>
      <c r="B560" s="28"/>
      <c r="C560" s="28"/>
      <c r="D560" s="28"/>
      <c r="E560" s="28"/>
      <c r="F560" s="28"/>
      <c r="G560" s="28"/>
      <c r="H560" s="22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5" customHeight="1" x14ac:dyDescent="0.2">
      <c r="A561" s="28"/>
      <c r="B561" s="28"/>
      <c r="C561" s="28"/>
      <c r="D561" s="28"/>
      <c r="E561" s="28"/>
      <c r="F561" s="28"/>
      <c r="G561" s="28"/>
      <c r="H561" s="22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5" customHeight="1" x14ac:dyDescent="0.2">
      <c r="A562" s="28"/>
      <c r="B562" s="28"/>
      <c r="C562" s="28"/>
      <c r="D562" s="28"/>
      <c r="E562" s="28"/>
      <c r="F562" s="28"/>
      <c r="G562" s="28"/>
      <c r="H562" s="22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5" customHeight="1" x14ac:dyDescent="0.2">
      <c r="A563" s="28"/>
      <c r="B563" s="28"/>
      <c r="C563" s="28"/>
      <c r="D563" s="28"/>
      <c r="E563" s="28"/>
      <c r="F563" s="28"/>
      <c r="G563" s="28"/>
      <c r="H563" s="22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5" customHeight="1" x14ac:dyDescent="0.2">
      <c r="A564" s="28"/>
      <c r="B564" s="28"/>
      <c r="C564" s="28"/>
      <c r="D564" s="28"/>
      <c r="E564" s="28"/>
      <c r="F564" s="28"/>
      <c r="G564" s="28"/>
      <c r="H564" s="22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5" customHeight="1" x14ac:dyDescent="0.2">
      <c r="A565" s="28"/>
      <c r="B565" s="28"/>
      <c r="C565" s="28"/>
      <c r="D565" s="28"/>
      <c r="E565" s="28"/>
      <c r="F565" s="28"/>
      <c r="G565" s="28"/>
      <c r="H565" s="22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5" customHeight="1" x14ac:dyDescent="0.2">
      <c r="A566" s="28"/>
      <c r="B566" s="28"/>
      <c r="C566" s="28"/>
      <c r="D566" s="28"/>
      <c r="E566" s="28"/>
      <c r="F566" s="28"/>
      <c r="G566" s="28"/>
      <c r="H566" s="22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5" customHeight="1" x14ac:dyDescent="0.2">
      <c r="A567" s="28"/>
      <c r="B567" s="28"/>
      <c r="C567" s="28"/>
      <c r="D567" s="28"/>
      <c r="E567" s="28"/>
      <c r="F567" s="28"/>
      <c r="G567" s="28"/>
      <c r="H567" s="22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5" customHeight="1" x14ac:dyDescent="0.2">
      <c r="A568" s="28"/>
      <c r="B568" s="28"/>
      <c r="C568" s="28"/>
      <c r="D568" s="28"/>
      <c r="E568" s="28"/>
      <c r="F568" s="28"/>
      <c r="G568" s="28"/>
      <c r="H568" s="22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5" customHeight="1" x14ac:dyDescent="0.2">
      <c r="A569" s="28"/>
      <c r="B569" s="28"/>
      <c r="C569" s="28"/>
      <c r="D569" s="28"/>
      <c r="E569" s="28"/>
      <c r="F569" s="28"/>
      <c r="G569" s="28"/>
      <c r="H569" s="22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5" customHeight="1" x14ac:dyDescent="0.2">
      <c r="A570" s="28"/>
      <c r="B570" s="28"/>
      <c r="C570" s="28"/>
      <c r="D570" s="28"/>
      <c r="E570" s="28"/>
      <c r="F570" s="28"/>
      <c r="G570" s="28"/>
      <c r="H570" s="22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5" customHeight="1" x14ac:dyDescent="0.2">
      <c r="A571" s="28"/>
      <c r="B571" s="28"/>
      <c r="C571" s="28"/>
      <c r="D571" s="28"/>
      <c r="E571" s="28"/>
      <c r="F571" s="28"/>
      <c r="G571" s="28"/>
      <c r="H571" s="22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5" customHeight="1" x14ac:dyDescent="0.2">
      <c r="A572" s="28"/>
      <c r="B572" s="28"/>
      <c r="C572" s="28"/>
      <c r="D572" s="28"/>
      <c r="E572" s="28"/>
      <c r="F572" s="28"/>
      <c r="G572" s="28"/>
      <c r="H572" s="22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5" customHeight="1" x14ac:dyDescent="0.2">
      <c r="A573" s="28"/>
      <c r="B573" s="28"/>
      <c r="C573" s="28"/>
      <c r="D573" s="28"/>
      <c r="E573" s="28"/>
      <c r="F573" s="28"/>
      <c r="G573" s="28"/>
      <c r="H573" s="22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5" customHeight="1" x14ac:dyDescent="0.2">
      <c r="A574" s="28"/>
      <c r="B574" s="28"/>
      <c r="C574" s="28"/>
      <c r="D574" s="28"/>
      <c r="E574" s="28"/>
      <c r="F574" s="28"/>
      <c r="G574" s="28"/>
      <c r="H574" s="22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5" customHeight="1" x14ac:dyDescent="0.2">
      <c r="A575" s="28"/>
      <c r="B575" s="28"/>
      <c r="C575" s="28"/>
      <c r="D575" s="28"/>
      <c r="E575" s="28"/>
      <c r="F575" s="28"/>
      <c r="G575" s="28"/>
      <c r="H575" s="22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5" customHeight="1" x14ac:dyDescent="0.2">
      <c r="A576" s="28"/>
      <c r="B576" s="28"/>
      <c r="C576" s="28"/>
      <c r="D576" s="28"/>
      <c r="E576" s="28"/>
      <c r="F576" s="28"/>
      <c r="G576" s="28"/>
      <c r="H576" s="22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5" customHeight="1" x14ac:dyDescent="0.2">
      <c r="A577" s="28"/>
      <c r="B577" s="28"/>
      <c r="C577" s="28"/>
      <c r="D577" s="28"/>
      <c r="E577" s="28"/>
      <c r="F577" s="28"/>
      <c r="G577" s="28"/>
      <c r="H577" s="22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5" customHeight="1" x14ac:dyDescent="0.2">
      <c r="A578" s="28"/>
      <c r="B578" s="28"/>
      <c r="C578" s="28"/>
      <c r="D578" s="28"/>
      <c r="E578" s="28"/>
      <c r="F578" s="28"/>
      <c r="G578" s="28"/>
      <c r="H578" s="22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5" customHeight="1" x14ac:dyDescent="0.2">
      <c r="A579" s="28"/>
      <c r="B579" s="28"/>
      <c r="C579" s="28"/>
      <c r="D579" s="28"/>
      <c r="E579" s="28"/>
      <c r="F579" s="28"/>
      <c r="G579" s="28"/>
      <c r="H579" s="22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5" customHeight="1" x14ac:dyDescent="0.2">
      <c r="A580" s="28"/>
      <c r="B580" s="28"/>
      <c r="C580" s="28"/>
      <c r="D580" s="28"/>
      <c r="E580" s="28"/>
      <c r="F580" s="28"/>
      <c r="G580" s="28"/>
      <c r="H580" s="22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5" customHeight="1" x14ac:dyDescent="0.2">
      <c r="A581" s="28"/>
      <c r="B581" s="28"/>
      <c r="C581" s="28"/>
      <c r="D581" s="28"/>
      <c r="E581" s="28"/>
      <c r="F581" s="28"/>
      <c r="G581" s="28"/>
      <c r="H581" s="22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5" customHeight="1" x14ac:dyDescent="0.2">
      <c r="A582" s="28"/>
      <c r="B582" s="28"/>
      <c r="C582" s="28"/>
      <c r="D582" s="28"/>
      <c r="E582" s="28"/>
      <c r="F582" s="28"/>
      <c r="G582" s="28"/>
      <c r="H582" s="22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5" customHeight="1" x14ac:dyDescent="0.2">
      <c r="A583" s="28"/>
      <c r="B583" s="28"/>
      <c r="C583" s="28"/>
      <c r="D583" s="28"/>
      <c r="E583" s="28"/>
      <c r="F583" s="28"/>
      <c r="G583" s="28"/>
      <c r="H583" s="22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5" customHeight="1" x14ac:dyDescent="0.2">
      <c r="A584" s="28"/>
      <c r="B584" s="28"/>
      <c r="C584" s="28"/>
      <c r="D584" s="28"/>
      <c r="E584" s="28"/>
      <c r="F584" s="28"/>
      <c r="G584" s="28"/>
      <c r="H584" s="22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5" customHeight="1" x14ac:dyDescent="0.2">
      <c r="A585" s="28"/>
      <c r="B585" s="28"/>
      <c r="C585" s="28"/>
      <c r="D585" s="28"/>
      <c r="E585" s="28"/>
      <c r="F585" s="28"/>
      <c r="G585" s="28"/>
      <c r="H585" s="22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5" customHeight="1" x14ac:dyDescent="0.2">
      <c r="A586" s="28"/>
      <c r="B586" s="28"/>
      <c r="C586" s="28"/>
      <c r="D586" s="28"/>
      <c r="E586" s="28"/>
      <c r="F586" s="28"/>
      <c r="G586" s="28"/>
      <c r="H586" s="22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5" customHeight="1" x14ac:dyDescent="0.2">
      <c r="A587" s="28"/>
      <c r="B587" s="28"/>
      <c r="C587" s="28"/>
      <c r="D587" s="28"/>
      <c r="E587" s="28"/>
      <c r="F587" s="28"/>
      <c r="G587" s="28"/>
      <c r="H587" s="22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5" customHeight="1" x14ac:dyDescent="0.2">
      <c r="A588" s="28"/>
      <c r="B588" s="28"/>
      <c r="C588" s="28"/>
      <c r="D588" s="28"/>
      <c r="E588" s="28"/>
      <c r="F588" s="28"/>
      <c r="G588" s="28"/>
      <c r="H588" s="22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5" customHeight="1" x14ac:dyDescent="0.2">
      <c r="A589" s="28"/>
      <c r="B589" s="28"/>
      <c r="C589" s="28"/>
      <c r="D589" s="28"/>
      <c r="E589" s="28"/>
      <c r="F589" s="28"/>
      <c r="G589" s="28"/>
      <c r="H589" s="22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5" customHeight="1" x14ac:dyDescent="0.2">
      <c r="A590" s="28"/>
      <c r="B590" s="28"/>
      <c r="C590" s="28"/>
      <c r="D590" s="28"/>
      <c r="E590" s="28"/>
      <c r="F590" s="28"/>
      <c r="G590" s="28"/>
      <c r="H590" s="22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5" customHeight="1" x14ac:dyDescent="0.2">
      <c r="A591" s="28"/>
      <c r="B591" s="28"/>
      <c r="C591" s="28"/>
      <c r="D591" s="28"/>
      <c r="E591" s="28"/>
      <c r="F591" s="28"/>
      <c r="G591" s="28"/>
      <c r="H591" s="22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5" customHeight="1" x14ac:dyDescent="0.2">
      <c r="A592" s="28"/>
      <c r="B592" s="28"/>
      <c r="C592" s="28"/>
      <c r="D592" s="28"/>
      <c r="E592" s="28"/>
      <c r="F592" s="28"/>
      <c r="G592" s="28"/>
      <c r="H592" s="22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5" customHeight="1" x14ac:dyDescent="0.2">
      <c r="A593" s="28"/>
      <c r="B593" s="28"/>
      <c r="C593" s="28"/>
      <c r="D593" s="28"/>
      <c r="E593" s="28"/>
      <c r="F593" s="28"/>
      <c r="G593" s="28"/>
      <c r="H593" s="22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5" customHeight="1" x14ac:dyDescent="0.2">
      <c r="A594" s="28"/>
      <c r="B594" s="28"/>
      <c r="C594" s="28"/>
      <c r="D594" s="28"/>
      <c r="E594" s="28"/>
      <c r="F594" s="28"/>
      <c r="G594" s="28"/>
      <c r="H594" s="22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5" customHeight="1" x14ac:dyDescent="0.2">
      <c r="A595" s="28"/>
      <c r="B595" s="28"/>
      <c r="C595" s="28"/>
      <c r="D595" s="28"/>
      <c r="E595" s="28"/>
      <c r="F595" s="28"/>
      <c r="G595" s="28"/>
      <c r="H595" s="22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5" customHeight="1" x14ac:dyDescent="0.2">
      <c r="A596" s="28"/>
      <c r="B596" s="28"/>
      <c r="C596" s="28"/>
      <c r="D596" s="28"/>
      <c r="E596" s="28"/>
      <c r="F596" s="28"/>
      <c r="G596" s="28"/>
      <c r="H596" s="22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5" customHeight="1" x14ac:dyDescent="0.2">
      <c r="A597" s="28"/>
      <c r="B597" s="28"/>
      <c r="C597" s="28"/>
      <c r="D597" s="28"/>
      <c r="E597" s="28"/>
      <c r="F597" s="28"/>
      <c r="G597" s="28"/>
      <c r="H597" s="22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5" customHeight="1" x14ac:dyDescent="0.2">
      <c r="A598" s="28"/>
      <c r="B598" s="28"/>
      <c r="C598" s="28"/>
      <c r="D598" s="28"/>
      <c r="E598" s="28"/>
      <c r="F598" s="28"/>
      <c r="G598" s="28"/>
      <c r="H598" s="22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5" customHeight="1" x14ac:dyDescent="0.2">
      <c r="A599" s="28"/>
      <c r="B599" s="28"/>
      <c r="C599" s="28"/>
      <c r="D599" s="28"/>
      <c r="E599" s="28"/>
      <c r="F599" s="28"/>
      <c r="G599" s="28"/>
      <c r="H599" s="22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5" customHeight="1" x14ac:dyDescent="0.2">
      <c r="A600" s="28"/>
      <c r="B600" s="28"/>
      <c r="C600" s="28"/>
      <c r="D600" s="28"/>
      <c r="E600" s="28"/>
      <c r="F600" s="28"/>
      <c r="G600" s="28"/>
      <c r="H600" s="22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5" customHeight="1" x14ac:dyDescent="0.2">
      <c r="A601" s="28"/>
      <c r="B601" s="28"/>
      <c r="C601" s="28"/>
      <c r="D601" s="28"/>
      <c r="E601" s="28"/>
      <c r="F601" s="28"/>
      <c r="G601" s="28"/>
      <c r="H601" s="22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5" customHeight="1" x14ac:dyDescent="0.2">
      <c r="A602" s="28"/>
      <c r="B602" s="28"/>
      <c r="C602" s="28"/>
      <c r="D602" s="28"/>
      <c r="E602" s="28"/>
      <c r="F602" s="28"/>
      <c r="G602" s="28"/>
      <c r="H602" s="22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5" customHeight="1" x14ac:dyDescent="0.2">
      <c r="A603" s="28"/>
      <c r="B603" s="28"/>
      <c r="C603" s="28"/>
      <c r="D603" s="28"/>
      <c r="E603" s="28"/>
      <c r="F603" s="28"/>
      <c r="G603" s="28"/>
      <c r="H603" s="22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5" customHeight="1" x14ac:dyDescent="0.2">
      <c r="A604" s="28"/>
      <c r="B604" s="28"/>
      <c r="C604" s="28"/>
      <c r="D604" s="28"/>
      <c r="E604" s="28"/>
      <c r="F604" s="28"/>
      <c r="G604" s="28"/>
      <c r="H604" s="22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5" customHeight="1" x14ac:dyDescent="0.2">
      <c r="A605" s="28"/>
      <c r="B605" s="28"/>
      <c r="C605" s="28"/>
      <c r="D605" s="28"/>
      <c r="E605" s="28"/>
      <c r="F605" s="28"/>
      <c r="G605" s="28"/>
      <c r="H605" s="22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5" customHeight="1" x14ac:dyDescent="0.2">
      <c r="A606" s="28"/>
      <c r="B606" s="28"/>
      <c r="C606" s="28"/>
      <c r="D606" s="28"/>
      <c r="E606" s="28"/>
      <c r="F606" s="28"/>
      <c r="G606" s="28"/>
      <c r="H606" s="22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5" customHeight="1" x14ac:dyDescent="0.2">
      <c r="A607" s="28"/>
      <c r="B607" s="28"/>
      <c r="C607" s="28"/>
      <c r="D607" s="28"/>
      <c r="E607" s="28"/>
      <c r="F607" s="28"/>
      <c r="G607" s="28"/>
      <c r="H607" s="22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5" customHeight="1" x14ac:dyDescent="0.2">
      <c r="A608" s="28"/>
      <c r="B608" s="28"/>
      <c r="C608" s="28"/>
      <c r="D608" s="28"/>
      <c r="E608" s="28"/>
      <c r="F608" s="28"/>
      <c r="G608" s="28"/>
      <c r="H608" s="22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5" customHeight="1" x14ac:dyDescent="0.2">
      <c r="A609" s="28"/>
      <c r="B609" s="28"/>
      <c r="C609" s="28"/>
      <c r="D609" s="28"/>
      <c r="E609" s="28"/>
      <c r="F609" s="28"/>
      <c r="G609" s="28"/>
      <c r="H609" s="22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5" customHeight="1" x14ac:dyDescent="0.2">
      <c r="A610" s="28"/>
      <c r="B610" s="28"/>
      <c r="C610" s="28"/>
      <c r="D610" s="28"/>
      <c r="E610" s="28"/>
      <c r="F610" s="28"/>
      <c r="G610" s="28"/>
      <c r="H610" s="22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5" customHeight="1" x14ac:dyDescent="0.2">
      <c r="A611" s="28"/>
      <c r="B611" s="28"/>
      <c r="C611" s="28"/>
      <c r="D611" s="28"/>
      <c r="E611" s="28"/>
      <c r="F611" s="28"/>
      <c r="G611" s="28"/>
      <c r="H611" s="22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5" customHeight="1" x14ac:dyDescent="0.2">
      <c r="A612" s="28"/>
      <c r="B612" s="28"/>
      <c r="C612" s="28"/>
      <c r="D612" s="28"/>
      <c r="E612" s="28"/>
      <c r="F612" s="28"/>
      <c r="G612" s="28"/>
      <c r="H612" s="22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5" customHeight="1" x14ac:dyDescent="0.2">
      <c r="A613" s="28"/>
      <c r="B613" s="28"/>
      <c r="C613" s="28"/>
      <c r="D613" s="28"/>
      <c r="E613" s="28"/>
      <c r="F613" s="28"/>
      <c r="G613" s="28"/>
      <c r="H613" s="22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5" customHeight="1" x14ac:dyDescent="0.2">
      <c r="A614" s="28"/>
      <c r="B614" s="28"/>
      <c r="C614" s="28"/>
      <c r="D614" s="28"/>
      <c r="E614" s="28"/>
      <c r="F614" s="28"/>
      <c r="G614" s="28"/>
      <c r="H614" s="22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5" customHeight="1" x14ac:dyDescent="0.2">
      <c r="A615" s="28"/>
      <c r="B615" s="28"/>
      <c r="C615" s="28"/>
      <c r="D615" s="28"/>
      <c r="E615" s="28"/>
      <c r="F615" s="28"/>
      <c r="G615" s="28"/>
      <c r="H615" s="22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5" customHeight="1" x14ac:dyDescent="0.2">
      <c r="A616" s="28"/>
      <c r="B616" s="28"/>
      <c r="C616" s="28"/>
      <c r="D616" s="28"/>
      <c r="E616" s="28"/>
      <c r="F616" s="28"/>
      <c r="G616" s="28"/>
      <c r="H616" s="22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5" customHeight="1" x14ac:dyDescent="0.2">
      <c r="A617" s="28"/>
      <c r="B617" s="28"/>
      <c r="C617" s="28"/>
      <c r="D617" s="28"/>
      <c r="E617" s="28"/>
      <c r="F617" s="28"/>
      <c r="G617" s="28"/>
      <c r="H617" s="22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5" customHeight="1" x14ac:dyDescent="0.2">
      <c r="A618" s="28"/>
      <c r="B618" s="28"/>
      <c r="C618" s="28"/>
      <c r="D618" s="28"/>
      <c r="E618" s="28"/>
      <c r="F618" s="28"/>
      <c r="G618" s="28"/>
      <c r="H618" s="22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5" customHeight="1" x14ac:dyDescent="0.2">
      <c r="A619" s="28"/>
      <c r="B619" s="28"/>
      <c r="C619" s="28"/>
      <c r="D619" s="28"/>
      <c r="E619" s="28"/>
      <c r="F619" s="28"/>
      <c r="G619" s="28"/>
      <c r="H619" s="22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5" customHeight="1" x14ac:dyDescent="0.2">
      <c r="A620" s="28"/>
      <c r="B620" s="28"/>
      <c r="C620" s="28"/>
      <c r="D620" s="28"/>
      <c r="E620" s="28"/>
      <c r="F620" s="28"/>
      <c r="G620" s="28"/>
      <c r="H620" s="22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5" customHeight="1" x14ac:dyDescent="0.2">
      <c r="A621" s="28"/>
      <c r="B621" s="28"/>
      <c r="C621" s="28"/>
      <c r="D621" s="28"/>
      <c r="E621" s="28"/>
      <c r="F621" s="28"/>
      <c r="G621" s="28"/>
      <c r="H621" s="22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5" customHeight="1" x14ac:dyDescent="0.2">
      <c r="A622" s="28"/>
      <c r="B622" s="28"/>
      <c r="C622" s="28"/>
      <c r="D622" s="28"/>
      <c r="E622" s="28"/>
      <c r="F622" s="28"/>
      <c r="G622" s="28"/>
      <c r="H622" s="22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5" customHeight="1" x14ac:dyDescent="0.2">
      <c r="A623" s="28"/>
      <c r="B623" s="28"/>
      <c r="C623" s="28"/>
      <c r="D623" s="28"/>
      <c r="E623" s="28"/>
      <c r="F623" s="28"/>
      <c r="G623" s="28"/>
      <c r="H623" s="22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5" customHeight="1" x14ac:dyDescent="0.2">
      <c r="A624" s="28"/>
      <c r="B624" s="28"/>
      <c r="C624" s="28"/>
      <c r="D624" s="28"/>
      <c r="E624" s="28"/>
      <c r="F624" s="28"/>
      <c r="G624" s="28"/>
      <c r="H624" s="22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5" customHeight="1" x14ac:dyDescent="0.2">
      <c r="A625" s="28"/>
      <c r="B625" s="28"/>
      <c r="C625" s="28"/>
      <c r="D625" s="28"/>
      <c r="E625" s="28"/>
      <c r="F625" s="28"/>
      <c r="G625" s="28"/>
      <c r="H625" s="22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5" customHeight="1" x14ac:dyDescent="0.2">
      <c r="A626" s="28"/>
      <c r="B626" s="28"/>
      <c r="C626" s="28"/>
      <c r="D626" s="28"/>
      <c r="E626" s="28"/>
      <c r="F626" s="28"/>
      <c r="G626" s="28"/>
      <c r="H626" s="22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5" customHeight="1" x14ac:dyDescent="0.2">
      <c r="A627" s="28"/>
      <c r="B627" s="28"/>
      <c r="C627" s="28"/>
      <c r="D627" s="28"/>
      <c r="E627" s="28"/>
      <c r="F627" s="28"/>
      <c r="G627" s="28"/>
      <c r="H627" s="22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5" customHeight="1" x14ac:dyDescent="0.2">
      <c r="A628" s="28"/>
      <c r="B628" s="28"/>
      <c r="C628" s="28"/>
      <c r="D628" s="28"/>
      <c r="E628" s="28"/>
      <c r="F628" s="28"/>
      <c r="G628" s="28"/>
      <c r="H628" s="22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5" customHeight="1" x14ac:dyDescent="0.2">
      <c r="A629" s="28"/>
      <c r="B629" s="28"/>
      <c r="C629" s="28"/>
      <c r="D629" s="28"/>
      <c r="E629" s="28"/>
      <c r="F629" s="28"/>
      <c r="G629" s="28"/>
      <c r="H629" s="22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5" customHeight="1" x14ac:dyDescent="0.2">
      <c r="A630" s="28"/>
      <c r="B630" s="28"/>
      <c r="C630" s="28"/>
      <c r="D630" s="28"/>
      <c r="E630" s="28"/>
      <c r="F630" s="28"/>
      <c r="G630" s="28"/>
      <c r="H630" s="22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5" customHeight="1" x14ac:dyDescent="0.2">
      <c r="A631" s="28"/>
      <c r="B631" s="28"/>
      <c r="C631" s="28"/>
      <c r="D631" s="28"/>
      <c r="E631" s="28"/>
      <c r="F631" s="28"/>
      <c r="G631" s="28"/>
      <c r="H631" s="22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5" customHeight="1" x14ac:dyDescent="0.2">
      <c r="A632" s="28"/>
      <c r="B632" s="28"/>
      <c r="C632" s="28"/>
      <c r="D632" s="28"/>
      <c r="E632" s="28"/>
      <c r="F632" s="28"/>
      <c r="G632" s="28"/>
      <c r="H632" s="22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5" customHeight="1" x14ac:dyDescent="0.2">
      <c r="A633" s="28"/>
      <c r="B633" s="28"/>
      <c r="C633" s="28"/>
      <c r="D633" s="28"/>
      <c r="E633" s="28"/>
      <c r="F633" s="28"/>
      <c r="G633" s="28"/>
      <c r="H633" s="22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5" customHeight="1" x14ac:dyDescent="0.2">
      <c r="A634" s="28"/>
      <c r="B634" s="28"/>
      <c r="C634" s="28"/>
      <c r="D634" s="28"/>
      <c r="E634" s="28"/>
      <c r="F634" s="28"/>
      <c r="G634" s="28"/>
      <c r="H634" s="22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5" customHeight="1" x14ac:dyDescent="0.2">
      <c r="A635" s="28"/>
      <c r="B635" s="28"/>
      <c r="C635" s="28"/>
      <c r="D635" s="28"/>
      <c r="E635" s="28"/>
      <c r="F635" s="28"/>
      <c r="G635" s="28"/>
      <c r="H635" s="22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5" customHeight="1" x14ac:dyDescent="0.2">
      <c r="A636" s="28"/>
      <c r="B636" s="28"/>
      <c r="C636" s="28"/>
      <c r="D636" s="28"/>
      <c r="E636" s="28"/>
      <c r="F636" s="28"/>
      <c r="G636" s="28"/>
      <c r="H636" s="22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5" customHeight="1" x14ac:dyDescent="0.2">
      <c r="A637" s="28"/>
      <c r="B637" s="28"/>
      <c r="C637" s="28"/>
      <c r="D637" s="28"/>
      <c r="E637" s="28"/>
      <c r="F637" s="28"/>
      <c r="G637" s="28"/>
      <c r="H637" s="22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5" customHeight="1" x14ac:dyDescent="0.2">
      <c r="A638" s="28"/>
      <c r="B638" s="28"/>
      <c r="C638" s="28"/>
      <c r="D638" s="28"/>
      <c r="E638" s="28"/>
      <c r="F638" s="28"/>
      <c r="G638" s="28"/>
      <c r="H638" s="22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5" customHeight="1" x14ac:dyDescent="0.2">
      <c r="A639" s="28"/>
      <c r="B639" s="28"/>
      <c r="C639" s="28"/>
      <c r="D639" s="28"/>
      <c r="E639" s="28"/>
      <c r="F639" s="28"/>
      <c r="G639" s="28"/>
      <c r="H639" s="22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5" customHeight="1" x14ac:dyDescent="0.2">
      <c r="A640" s="28"/>
      <c r="B640" s="28"/>
      <c r="C640" s="28"/>
      <c r="D640" s="28"/>
      <c r="E640" s="28"/>
      <c r="F640" s="28"/>
      <c r="G640" s="28"/>
      <c r="H640" s="22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5" customHeight="1" x14ac:dyDescent="0.2">
      <c r="A641" s="28"/>
      <c r="B641" s="28"/>
      <c r="C641" s="28"/>
      <c r="D641" s="28"/>
      <c r="E641" s="28"/>
      <c r="F641" s="28"/>
      <c r="G641" s="28"/>
      <c r="H641" s="22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5" customHeight="1" x14ac:dyDescent="0.2">
      <c r="A642" s="28"/>
      <c r="B642" s="28"/>
      <c r="C642" s="28"/>
      <c r="D642" s="28"/>
      <c r="E642" s="28"/>
      <c r="F642" s="28"/>
      <c r="G642" s="28"/>
      <c r="H642" s="22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5" customHeight="1" x14ac:dyDescent="0.2">
      <c r="A643" s="28"/>
      <c r="B643" s="28"/>
      <c r="C643" s="28"/>
      <c r="D643" s="28"/>
      <c r="E643" s="28"/>
      <c r="F643" s="28"/>
      <c r="G643" s="28"/>
      <c r="H643" s="22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5" customHeight="1" x14ac:dyDescent="0.2">
      <c r="A644" s="28"/>
      <c r="B644" s="28"/>
      <c r="C644" s="28"/>
      <c r="D644" s="28"/>
      <c r="E644" s="28"/>
      <c r="F644" s="28"/>
      <c r="G644" s="28"/>
      <c r="H644" s="22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5" customHeight="1" x14ac:dyDescent="0.2">
      <c r="A645" s="28"/>
      <c r="B645" s="28"/>
      <c r="C645" s="28"/>
      <c r="D645" s="28"/>
      <c r="E645" s="28"/>
      <c r="F645" s="28"/>
      <c r="G645" s="28"/>
      <c r="H645" s="22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5" customHeight="1" x14ac:dyDescent="0.2">
      <c r="A646" s="28"/>
      <c r="B646" s="28"/>
      <c r="C646" s="28"/>
      <c r="D646" s="28"/>
      <c r="E646" s="28"/>
      <c r="F646" s="28"/>
      <c r="G646" s="28"/>
      <c r="H646" s="22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5" customHeight="1" x14ac:dyDescent="0.2">
      <c r="A647" s="28"/>
      <c r="B647" s="28"/>
      <c r="C647" s="28"/>
      <c r="D647" s="28"/>
      <c r="E647" s="28"/>
      <c r="F647" s="28"/>
      <c r="G647" s="28"/>
      <c r="H647" s="22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5" customHeight="1" x14ac:dyDescent="0.2">
      <c r="A648" s="28"/>
      <c r="B648" s="28"/>
      <c r="C648" s="28"/>
      <c r="D648" s="28"/>
      <c r="E648" s="28"/>
      <c r="F648" s="28"/>
      <c r="G648" s="28"/>
      <c r="H648" s="22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5" customHeight="1" x14ac:dyDescent="0.2">
      <c r="A649" s="28"/>
      <c r="B649" s="28"/>
      <c r="C649" s="28"/>
      <c r="D649" s="28"/>
      <c r="E649" s="28"/>
      <c r="F649" s="28"/>
      <c r="G649" s="28"/>
      <c r="H649" s="22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5" customHeight="1" x14ac:dyDescent="0.2">
      <c r="A650" s="28"/>
      <c r="B650" s="28"/>
      <c r="C650" s="28"/>
      <c r="D650" s="28"/>
      <c r="E650" s="28"/>
      <c r="F650" s="28"/>
      <c r="G650" s="28"/>
      <c r="H650" s="22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5" customHeight="1" x14ac:dyDescent="0.2">
      <c r="A651" s="28"/>
      <c r="B651" s="28"/>
      <c r="C651" s="28"/>
      <c r="D651" s="28"/>
      <c r="E651" s="28"/>
      <c r="F651" s="28"/>
      <c r="G651" s="28"/>
      <c r="H651" s="22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5" customHeight="1" x14ac:dyDescent="0.2">
      <c r="A652" s="28"/>
      <c r="B652" s="28"/>
      <c r="C652" s="28"/>
      <c r="D652" s="28"/>
      <c r="E652" s="28"/>
      <c r="F652" s="28"/>
      <c r="G652" s="28"/>
      <c r="H652" s="22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5" customHeight="1" x14ac:dyDescent="0.2">
      <c r="A653" s="28"/>
      <c r="B653" s="28"/>
      <c r="C653" s="28"/>
      <c r="D653" s="28"/>
      <c r="E653" s="28"/>
      <c r="F653" s="28"/>
      <c r="G653" s="28"/>
      <c r="H653" s="22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5" customHeight="1" x14ac:dyDescent="0.2">
      <c r="A654" s="28"/>
      <c r="B654" s="28"/>
      <c r="C654" s="28"/>
      <c r="D654" s="28"/>
      <c r="E654" s="28"/>
      <c r="F654" s="28"/>
      <c r="G654" s="28"/>
      <c r="H654" s="22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5" customHeight="1" x14ac:dyDescent="0.2">
      <c r="A655" s="28"/>
      <c r="B655" s="28"/>
      <c r="C655" s="28"/>
      <c r="D655" s="28"/>
      <c r="E655" s="28"/>
      <c r="F655" s="28"/>
      <c r="G655" s="28"/>
      <c r="H655" s="22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5" customHeight="1" x14ac:dyDescent="0.2">
      <c r="A656" s="28"/>
      <c r="B656" s="28"/>
      <c r="C656" s="28"/>
      <c r="D656" s="28"/>
      <c r="E656" s="28"/>
      <c r="F656" s="28"/>
      <c r="G656" s="28"/>
      <c r="H656" s="22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5" customHeight="1" x14ac:dyDescent="0.2">
      <c r="A657" s="28"/>
      <c r="B657" s="28"/>
      <c r="C657" s="28"/>
      <c r="D657" s="28"/>
      <c r="E657" s="28"/>
      <c r="F657" s="28"/>
      <c r="G657" s="28"/>
      <c r="H657" s="22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5" customHeight="1" x14ac:dyDescent="0.2">
      <c r="A658" s="28"/>
      <c r="B658" s="28"/>
      <c r="C658" s="28"/>
      <c r="D658" s="28"/>
      <c r="E658" s="28"/>
      <c r="F658" s="28"/>
      <c r="G658" s="28"/>
      <c r="H658" s="22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5" customHeight="1" x14ac:dyDescent="0.2">
      <c r="A659" s="28"/>
      <c r="B659" s="28"/>
      <c r="C659" s="28"/>
      <c r="D659" s="28"/>
      <c r="E659" s="28"/>
      <c r="F659" s="28"/>
      <c r="G659" s="28"/>
      <c r="H659" s="22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5" customHeight="1" x14ac:dyDescent="0.2">
      <c r="A660" s="28"/>
      <c r="B660" s="28"/>
      <c r="C660" s="28"/>
      <c r="D660" s="28"/>
      <c r="E660" s="28"/>
      <c r="F660" s="28"/>
      <c r="G660" s="28"/>
      <c r="H660" s="22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5" customHeight="1" x14ac:dyDescent="0.2">
      <c r="A661" s="28"/>
      <c r="B661" s="28"/>
      <c r="C661" s="28"/>
      <c r="D661" s="28"/>
      <c r="E661" s="28"/>
      <c r="F661" s="28"/>
      <c r="G661" s="28"/>
      <c r="H661" s="22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5" customHeight="1" x14ac:dyDescent="0.2">
      <c r="A662" s="28"/>
      <c r="B662" s="28"/>
      <c r="C662" s="28"/>
      <c r="D662" s="28"/>
      <c r="E662" s="28"/>
      <c r="F662" s="28"/>
      <c r="G662" s="28"/>
      <c r="H662" s="22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5" customHeight="1" x14ac:dyDescent="0.2">
      <c r="A663" s="28"/>
      <c r="B663" s="28"/>
      <c r="C663" s="28"/>
      <c r="D663" s="28"/>
      <c r="E663" s="28"/>
      <c r="F663" s="28"/>
      <c r="G663" s="28"/>
      <c r="H663" s="22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5" customHeight="1" x14ac:dyDescent="0.2">
      <c r="A664" s="28"/>
      <c r="B664" s="28"/>
      <c r="C664" s="28"/>
      <c r="D664" s="28"/>
      <c r="E664" s="28"/>
      <c r="F664" s="28"/>
      <c r="G664" s="28"/>
      <c r="H664" s="22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5" customHeight="1" x14ac:dyDescent="0.2">
      <c r="A665" s="28"/>
      <c r="B665" s="28"/>
      <c r="C665" s="28"/>
      <c r="D665" s="28"/>
      <c r="E665" s="28"/>
      <c r="F665" s="28"/>
      <c r="G665" s="28"/>
      <c r="H665" s="22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5" customHeight="1" x14ac:dyDescent="0.2">
      <c r="A666" s="28"/>
      <c r="B666" s="28"/>
      <c r="C666" s="28"/>
      <c r="D666" s="28"/>
      <c r="E666" s="28"/>
      <c r="F666" s="28"/>
      <c r="G666" s="28"/>
      <c r="H666" s="22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5" customHeight="1" x14ac:dyDescent="0.2">
      <c r="A667" s="28"/>
      <c r="B667" s="28"/>
      <c r="C667" s="28"/>
      <c r="D667" s="28"/>
      <c r="E667" s="28"/>
      <c r="F667" s="28"/>
      <c r="G667" s="28"/>
      <c r="H667" s="22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5" customHeight="1" x14ac:dyDescent="0.2">
      <c r="A668" s="28"/>
      <c r="B668" s="28"/>
      <c r="C668" s="28"/>
      <c r="D668" s="28"/>
      <c r="E668" s="28"/>
      <c r="F668" s="28"/>
      <c r="G668" s="28"/>
      <c r="H668" s="22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5" customHeight="1" x14ac:dyDescent="0.2">
      <c r="A669" s="28"/>
      <c r="B669" s="28"/>
      <c r="C669" s="28"/>
      <c r="D669" s="28"/>
      <c r="E669" s="28"/>
      <c r="F669" s="28"/>
      <c r="G669" s="28"/>
      <c r="H669" s="22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5" customHeight="1" x14ac:dyDescent="0.2">
      <c r="A670" s="28"/>
      <c r="B670" s="28"/>
      <c r="C670" s="28"/>
      <c r="D670" s="28"/>
      <c r="E670" s="28"/>
      <c r="F670" s="28"/>
      <c r="G670" s="28"/>
      <c r="H670" s="22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5" customHeight="1" x14ac:dyDescent="0.2">
      <c r="A671" s="28"/>
      <c r="B671" s="28"/>
      <c r="C671" s="28"/>
      <c r="D671" s="28"/>
      <c r="E671" s="28"/>
      <c r="F671" s="28"/>
      <c r="G671" s="28"/>
      <c r="H671" s="22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5" customHeight="1" x14ac:dyDescent="0.2">
      <c r="A672" s="28"/>
      <c r="B672" s="28"/>
      <c r="C672" s="28"/>
      <c r="D672" s="28"/>
      <c r="E672" s="28"/>
      <c r="F672" s="28"/>
      <c r="G672" s="28"/>
      <c r="H672" s="22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5" customHeight="1" x14ac:dyDescent="0.2">
      <c r="A673" s="28"/>
      <c r="B673" s="28"/>
      <c r="C673" s="28"/>
      <c r="D673" s="28"/>
      <c r="E673" s="28"/>
      <c r="F673" s="28"/>
      <c r="G673" s="28"/>
      <c r="H673" s="22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5" customHeight="1" x14ac:dyDescent="0.2">
      <c r="A674" s="28"/>
      <c r="B674" s="28"/>
      <c r="C674" s="28"/>
      <c r="D674" s="28"/>
      <c r="E674" s="28"/>
      <c r="F674" s="28"/>
      <c r="G674" s="28"/>
      <c r="H674" s="22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5" customHeight="1" x14ac:dyDescent="0.2">
      <c r="A675" s="28"/>
      <c r="B675" s="28"/>
      <c r="C675" s="28"/>
      <c r="D675" s="28"/>
      <c r="E675" s="28"/>
      <c r="F675" s="28"/>
      <c r="G675" s="28"/>
      <c r="H675" s="22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5" customHeight="1" x14ac:dyDescent="0.2">
      <c r="A676" s="28"/>
      <c r="B676" s="28"/>
      <c r="C676" s="28"/>
      <c r="D676" s="28"/>
      <c r="E676" s="28"/>
      <c r="F676" s="28"/>
      <c r="G676" s="28"/>
      <c r="H676" s="22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5" customHeight="1" x14ac:dyDescent="0.2">
      <c r="A677" s="28"/>
      <c r="B677" s="28"/>
      <c r="C677" s="28"/>
      <c r="D677" s="28"/>
      <c r="E677" s="28"/>
      <c r="F677" s="28"/>
      <c r="G677" s="28"/>
      <c r="H677" s="22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5" customHeight="1" x14ac:dyDescent="0.2">
      <c r="A678" s="28"/>
      <c r="B678" s="28"/>
      <c r="C678" s="28"/>
      <c r="D678" s="28"/>
      <c r="E678" s="28"/>
      <c r="F678" s="28"/>
      <c r="G678" s="28"/>
      <c r="H678" s="22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5" customHeight="1" x14ac:dyDescent="0.2">
      <c r="A679" s="28"/>
      <c r="B679" s="28"/>
      <c r="C679" s="28"/>
      <c r="D679" s="28"/>
      <c r="E679" s="28"/>
      <c r="F679" s="28"/>
      <c r="G679" s="28"/>
      <c r="H679" s="22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5" customHeight="1" x14ac:dyDescent="0.2">
      <c r="A680" s="28"/>
      <c r="B680" s="28"/>
      <c r="C680" s="28"/>
      <c r="D680" s="28"/>
      <c r="E680" s="28"/>
      <c r="F680" s="28"/>
      <c r="G680" s="28"/>
      <c r="H680" s="22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5" customHeight="1" x14ac:dyDescent="0.2">
      <c r="A681" s="28"/>
      <c r="B681" s="28"/>
      <c r="C681" s="28"/>
      <c r="D681" s="28"/>
      <c r="E681" s="28"/>
      <c r="F681" s="28"/>
      <c r="G681" s="28"/>
      <c r="H681" s="22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5" customHeight="1" x14ac:dyDescent="0.2">
      <c r="A682" s="28"/>
      <c r="B682" s="28"/>
      <c r="C682" s="28"/>
      <c r="D682" s="28"/>
      <c r="E682" s="28"/>
      <c r="F682" s="28"/>
      <c r="G682" s="28"/>
      <c r="H682" s="22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5" customHeight="1" x14ac:dyDescent="0.2">
      <c r="A683" s="28"/>
      <c r="B683" s="28"/>
      <c r="C683" s="28"/>
      <c r="D683" s="28"/>
      <c r="E683" s="28"/>
      <c r="F683" s="28"/>
      <c r="G683" s="28"/>
      <c r="H683" s="22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5" customHeight="1" x14ac:dyDescent="0.2">
      <c r="A684" s="28"/>
      <c r="B684" s="28"/>
      <c r="C684" s="28"/>
      <c r="D684" s="28"/>
      <c r="E684" s="28"/>
      <c r="F684" s="28"/>
      <c r="G684" s="28"/>
      <c r="H684" s="22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5" customHeight="1" x14ac:dyDescent="0.2">
      <c r="A685" s="28"/>
      <c r="B685" s="28"/>
      <c r="C685" s="28"/>
      <c r="D685" s="28"/>
      <c r="E685" s="28"/>
      <c r="F685" s="28"/>
      <c r="G685" s="28"/>
      <c r="H685" s="22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5" customHeight="1" x14ac:dyDescent="0.2">
      <c r="A686" s="28"/>
      <c r="B686" s="28"/>
      <c r="C686" s="28"/>
      <c r="D686" s="28"/>
      <c r="E686" s="28"/>
      <c r="F686" s="28"/>
      <c r="G686" s="28"/>
      <c r="H686" s="22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5" customHeight="1" x14ac:dyDescent="0.2">
      <c r="A687" s="28"/>
      <c r="B687" s="28"/>
      <c r="C687" s="28"/>
      <c r="D687" s="28"/>
      <c r="E687" s="28"/>
      <c r="F687" s="28"/>
      <c r="G687" s="28"/>
      <c r="H687" s="22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5" customHeight="1" x14ac:dyDescent="0.2">
      <c r="A688" s="28"/>
      <c r="B688" s="28"/>
      <c r="C688" s="28"/>
      <c r="D688" s="28"/>
      <c r="E688" s="28"/>
      <c r="F688" s="28"/>
      <c r="G688" s="28"/>
      <c r="H688" s="22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5" customHeight="1" x14ac:dyDescent="0.2">
      <c r="A689" s="28"/>
      <c r="B689" s="28"/>
      <c r="C689" s="28"/>
      <c r="D689" s="28"/>
      <c r="E689" s="28"/>
      <c r="F689" s="28"/>
      <c r="G689" s="28"/>
      <c r="H689" s="22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5" customHeight="1" x14ac:dyDescent="0.2">
      <c r="A690" s="28"/>
      <c r="B690" s="28"/>
      <c r="C690" s="28"/>
      <c r="D690" s="28"/>
      <c r="E690" s="28"/>
      <c r="F690" s="28"/>
      <c r="G690" s="28"/>
      <c r="H690" s="22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5" customHeight="1" x14ac:dyDescent="0.2">
      <c r="A691" s="28"/>
      <c r="B691" s="28"/>
      <c r="C691" s="28"/>
      <c r="D691" s="28"/>
      <c r="E691" s="28"/>
      <c r="F691" s="28"/>
      <c r="G691" s="28"/>
      <c r="H691" s="22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5" customHeight="1" x14ac:dyDescent="0.2">
      <c r="A692" s="28"/>
      <c r="B692" s="28"/>
      <c r="C692" s="28"/>
      <c r="D692" s="28"/>
      <c r="E692" s="28"/>
      <c r="F692" s="28"/>
      <c r="G692" s="28"/>
      <c r="H692" s="22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5" customHeight="1" x14ac:dyDescent="0.2">
      <c r="A693" s="28"/>
      <c r="B693" s="28"/>
      <c r="C693" s="28"/>
      <c r="D693" s="28"/>
      <c r="E693" s="28"/>
      <c r="F693" s="28"/>
      <c r="G693" s="28"/>
      <c r="H693" s="22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5" customHeight="1" x14ac:dyDescent="0.2">
      <c r="A694" s="28"/>
      <c r="B694" s="28"/>
      <c r="C694" s="28"/>
      <c r="D694" s="28"/>
      <c r="E694" s="28"/>
      <c r="F694" s="28"/>
      <c r="G694" s="28"/>
      <c r="H694" s="22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5" customHeight="1" x14ac:dyDescent="0.2">
      <c r="A695" s="28"/>
      <c r="B695" s="28"/>
      <c r="C695" s="28"/>
      <c r="D695" s="28"/>
      <c r="E695" s="28"/>
      <c r="F695" s="28"/>
      <c r="G695" s="28"/>
      <c r="H695" s="22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5" customHeight="1" x14ac:dyDescent="0.2">
      <c r="A696" s="28"/>
      <c r="B696" s="28"/>
      <c r="C696" s="28"/>
      <c r="D696" s="28"/>
      <c r="E696" s="28"/>
      <c r="F696" s="28"/>
      <c r="G696" s="28"/>
      <c r="H696" s="22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5" customHeight="1" x14ac:dyDescent="0.2">
      <c r="A697" s="28"/>
      <c r="B697" s="28"/>
      <c r="C697" s="28"/>
      <c r="D697" s="28"/>
      <c r="E697" s="28"/>
      <c r="F697" s="28"/>
      <c r="G697" s="28"/>
      <c r="H697" s="22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5" customHeight="1" x14ac:dyDescent="0.2">
      <c r="A698" s="28"/>
      <c r="B698" s="28"/>
      <c r="C698" s="28"/>
      <c r="D698" s="28"/>
      <c r="E698" s="28"/>
      <c r="F698" s="28"/>
      <c r="G698" s="28"/>
      <c r="H698" s="22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5" customHeight="1" x14ac:dyDescent="0.2">
      <c r="A699" s="28"/>
      <c r="B699" s="28"/>
      <c r="C699" s="28"/>
      <c r="D699" s="28"/>
      <c r="E699" s="28"/>
      <c r="F699" s="28"/>
      <c r="G699" s="28"/>
      <c r="H699" s="22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5" customHeight="1" x14ac:dyDescent="0.2">
      <c r="A700" s="28"/>
      <c r="B700" s="28"/>
      <c r="C700" s="28"/>
      <c r="D700" s="28"/>
      <c r="E700" s="28"/>
      <c r="F700" s="28"/>
      <c r="G700" s="28"/>
      <c r="H700" s="22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5" customHeight="1" x14ac:dyDescent="0.2">
      <c r="A701" s="28"/>
      <c r="B701" s="28"/>
      <c r="C701" s="28"/>
      <c r="D701" s="28"/>
      <c r="E701" s="28"/>
      <c r="F701" s="28"/>
      <c r="G701" s="28"/>
      <c r="H701" s="22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5" customHeight="1" x14ac:dyDescent="0.2">
      <c r="A702" s="28"/>
      <c r="B702" s="28"/>
      <c r="C702" s="28"/>
      <c r="D702" s="28"/>
      <c r="E702" s="28"/>
      <c r="F702" s="28"/>
      <c r="G702" s="28"/>
      <c r="H702" s="22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5" customHeight="1" x14ac:dyDescent="0.2">
      <c r="A703" s="28"/>
      <c r="B703" s="28"/>
      <c r="C703" s="28"/>
      <c r="D703" s="28"/>
      <c r="E703" s="28"/>
      <c r="F703" s="28"/>
      <c r="G703" s="28"/>
      <c r="H703" s="22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5" customHeight="1" x14ac:dyDescent="0.2">
      <c r="A704" s="28"/>
      <c r="B704" s="28"/>
      <c r="C704" s="28"/>
      <c r="D704" s="28"/>
      <c r="E704" s="28"/>
      <c r="F704" s="28"/>
      <c r="G704" s="28"/>
      <c r="H704" s="22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5" customHeight="1" x14ac:dyDescent="0.2">
      <c r="A705" s="28"/>
      <c r="B705" s="28"/>
      <c r="C705" s="28"/>
      <c r="D705" s="28"/>
      <c r="E705" s="28"/>
      <c r="F705" s="28"/>
      <c r="G705" s="28"/>
      <c r="H705" s="22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5" customHeight="1" x14ac:dyDescent="0.2">
      <c r="A706" s="28"/>
      <c r="B706" s="28"/>
      <c r="C706" s="28"/>
      <c r="D706" s="28"/>
      <c r="E706" s="28"/>
      <c r="F706" s="28"/>
      <c r="G706" s="28"/>
      <c r="H706" s="22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5" customHeight="1" x14ac:dyDescent="0.2">
      <c r="A707" s="28"/>
      <c r="B707" s="28"/>
      <c r="C707" s="28"/>
      <c r="D707" s="28"/>
      <c r="E707" s="28"/>
      <c r="F707" s="28"/>
      <c r="G707" s="28"/>
      <c r="H707" s="22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5" customHeight="1" x14ac:dyDescent="0.2">
      <c r="A708" s="28"/>
      <c r="B708" s="28"/>
      <c r="C708" s="28"/>
      <c r="D708" s="28"/>
      <c r="E708" s="28"/>
      <c r="F708" s="28"/>
      <c r="G708" s="28"/>
      <c r="H708" s="22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5" customHeight="1" x14ac:dyDescent="0.2">
      <c r="A709" s="28"/>
      <c r="B709" s="28"/>
      <c r="C709" s="28"/>
      <c r="D709" s="28"/>
      <c r="E709" s="28"/>
      <c r="F709" s="28"/>
      <c r="G709" s="28"/>
      <c r="H709" s="22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5" customHeight="1" x14ac:dyDescent="0.2">
      <c r="A710" s="28"/>
      <c r="B710" s="28"/>
      <c r="C710" s="28"/>
      <c r="D710" s="28"/>
      <c r="E710" s="28"/>
      <c r="F710" s="28"/>
      <c r="G710" s="28"/>
      <c r="H710" s="22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5" customHeight="1" x14ac:dyDescent="0.2">
      <c r="A711" s="28"/>
      <c r="B711" s="28"/>
      <c r="C711" s="28"/>
      <c r="D711" s="28"/>
      <c r="E711" s="28"/>
      <c r="F711" s="28"/>
      <c r="G711" s="28"/>
      <c r="H711" s="22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5" customHeight="1" x14ac:dyDescent="0.2">
      <c r="A712" s="28"/>
      <c r="B712" s="28"/>
      <c r="C712" s="28"/>
      <c r="D712" s="28"/>
      <c r="E712" s="28"/>
      <c r="F712" s="28"/>
      <c r="G712" s="28"/>
      <c r="H712" s="22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5" customHeight="1" x14ac:dyDescent="0.2">
      <c r="A713" s="28"/>
      <c r="B713" s="28"/>
      <c r="C713" s="28"/>
      <c r="D713" s="28"/>
      <c r="E713" s="28"/>
      <c r="F713" s="28"/>
      <c r="G713" s="28"/>
      <c r="H713" s="22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5" customHeight="1" x14ac:dyDescent="0.2">
      <c r="A714" s="28"/>
      <c r="B714" s="28"/>
      <c r="C714" s="28"/>
      <c r="D714" s="28"/>
      <c r="E714" s="28"/>
      <c r="F714" s="28"/>
      <c r="G714" s="28"/>
      <c r="H714" s="22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5" customHeight="1" x14ac:dyDescent="0.2">
      <c r="A715" s="28"/>
      <c r="B715" s="28"/>
      <c r="C715" s="28"/>
      <c r="D715" s="28"/>
      <c r="E715" s="28"/>
      <c r="F715" s="28"/>
      <c r="G715" s="28"/>
      <c r="H715" s="22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5" customHeight="1" x14ac:dyDescent="0.2">
      <c r="A716" s="28"/>
      <c r="B716" s="28"/>
      <c r="C716" s="28"/>
      <c r="D716" s="28"/>
      <c r="E716" s="28"/>
      <c r="F716" s="28"/>
      <c r="G716" s="28"/>
      <c r="H716" s="22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5" customHeight="1" x14ac:dyDescent="0.2">
      <c r="A717" s="28"/>
      <c r="B717" s="28"/>
      <c r="C717" s="28"/>
      <c r="D717" s="28"/>
      <c r="E717" s="28"/>
      <c r="F717" s="28"/>
      <c r="G717" s="28"/>
      <c r="H717" s="22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5" customHeight="1" x14ac:dyDescent="0.2">
      <c r="A718" s="28"/>
      <c r="B718" s="28"/>
      <c r="C718" s="28"/>
      <c r="D718" s="28"/>
      <c r="E718" s="28"/>
      <c r="F718" s="28"/>
      <c r="G718" s="28"/>
      <c r="H718" s="22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5" customHeight="1" x14ac:dyDescent="0.2">
      <c r="A719" s="28"/>
      <c r="B719" s="28"/>
      <c r="C719" s="28"/>
      <c r="D719" s="28"/>
      <c r="E719" s="28"/>
      <c r="F719" s="28"/>
      <c r="G719" s="28"/>
      <c r="H719" s="22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5" customHeight="1" x14ac:dyDescent="0.2">
      <c r="A720" s="28"/>
      <c r="B720" s="28"/>
      <c r="C720" s="28"/>
      <c r="D720" s="28"/>
      <c r="E720" s="28"/>
      <c r="F720" s="28"/>
      <c r="G720" s="28"/>
      <c r="H720" s="22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5" customHeight="1" x14ac:dyDescent="0.2">
      <c r="A721" s="28"/>
      <c r="B721" s="28"/>
      <c r="C721" s="28"/>
      <c r="D721" s="28"/>
      <c r="E721" s="28"/>
      <c r="F721" s="28"/>
      <c r="G721" s="28"/>
      <c r="H721" s="22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5" customHeight="1" x14ac:dyDescent="0.2">
      <c r="A722" s="28"/>
      <c r="B722" s="28"/>
      <c r="C722" s="28"/>
      <c r="D722" s="28"/>
      <c r="E722" s="28"/>
      <c r="F722" s="28"/>
      <c r="G722" s="28"/>
      <c r="H722" s="22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5" customHeight="1" x14ac:dyDescent="0.2">
      <c r="A723" s="28"/>
      <c r="B723" s="28"/>
      <c r="C723" s="28"/>
      <c r="D723" s="28"/>
      <c r="E723" s="28"/>
      <c r="F723" s="28"/>
      <c r="G723" s="28"/>
      <c r="H723" s="22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5" customHeight="1" x14ac:dyDescent="0.2">
      <c r="A724" s="28"/>
      <c r="B724" s="28"/>
      <c r="C724" s="28"/>
      <c r="D724" s="28"/>
      <c r="E724" s="28"/>
      <c r="F724" s="28"/>
      <c r="G724" s="28"/>
      <c r="H724" s="22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5" customHeight="1" x14ac:dyDescent="0.2">
      <c r="A725" s="28"/>
      <c r="B725" s="28"/>
      <c r="C725" s="28"/>
      <c r="D725" s="28"/>
      <c r="E725" s="28"/>
      <c r="F725" s="28"/>
      <c r="G725" s="28"/>
      <c r="H725" s="22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5" customHeight="1" x14ac:dyDescent="0.2">
      <c r="A726" s="28"/>
      <c r="B726" s="28"/>
      <c r="C726" s="28"/>
      <c r="D726" s="28"/>
      <c r="E726" s="28"/>
      <c r="F726" s="28"/>
      <c r="G726" s="28"/>
      <c r="H726" s="22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5" customHeight="1" x14ac:dyDescent="0.2">
      <c r="A727" s="28"/>
      <c r="B727" s="28"/>
      <c r="C727" s="28"/>
      <c r="D727" s="28"/>
      <c r="E727" s="28"/>
      <c r="F727" s="28"/>
      <c r="G727" s="28"/>
      <c r="H727" s="22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5" customHeight="1" x14ac:dyDescent="0.2">
      <c r="A728" s="28"/>
      <c r="B728" s="28"/>
      <c r="C728" s="28"/>
      <c r="D728" s="28"/>
      <c r="E728" s="28"/>
      <c r="F728" s="28"/>
      <c r="G728" s="28"/>
      <c r="H728" s="22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5" customHeight="1" x14ac:dyDescent="0.2">
      <c r="A729" s="28"/>
      <c r="B729" s="28"/>
      <c r="C729" s="28"/>
      <c r="D729" s="28"/>
      <c r="E729" s="28"/>
      <c r="F729" s="28"/>
      <c r="G729" s="28"/>
      <c r="H729" s="22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5" customHeight="1" x14ac:dyDescent="0.2">
      <c r="A730" s="28"/>
      <c r="B730" s="28"/>
      <c r="C730" s="28"/>
      <c r="D730" s="28"/>
      <c r="E730" s="28"/>
      <c r="F730" s="28"/>
      <c r="G730" s="28"/>
      <c r="H730" s="22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5" customHeight="1" x14ac:dyDescent="0.2">
      <c r="A731" s="28"/>
      <c r="B731" s="28"/>
      <c r="C731" s="28"/>
      <c r="D731" s="28"/>
      <c r="E731" s="28"/>
      <c r="F731" s="28"/>
      <c r="G731" s="28"/>
      <c r="H731" s="22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5" customHeight="1" x14ac:dyDescent="0.2">
      <c r="A732" s="28"/>
      <c r="B732" s="28"/>
      <c r="C732" s="28"/>
      <c r="D732" s="28"/>
      <c r="E732" s="28"/>
      <c r="F732" s="28"/>
      <c r="G732" s="28"/>
      <c r="H732" s="22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5" customHeight="1" x14ac:dyDescent="0.2">
      <c r="A733" s="28"/>
      <c r="B733" s="28"/>
      <c r="C733" s="28"/>
      <c r="D733" s="28"/>
      <c r="E733" s="28"/>
      <c r="F733" s="28"/>
      <c r="G733" s="28"/>
      <c r="H733" s="22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5" customHeight="1" x14ac:dyDescent="0.2">
      <c r="A734" s="28"/>
      <c r="B734" s="28"/>
      <c r="C734" s="28"/>
      <c r="D734" s="28"/>
      <c r="E734" s="28"/>
      <c r="F734" s="28"/>
      <c r="G734" s="28"/>
      <c r="H734" s="22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5" customHeight="1" x14ac:dyDescent="0.2">
      <c r="A735" s="28"/>
      <c r="B735" s="28"/>
      <c r="C735" s="28"/>
      <c r="D735" s="28"/>
      <c r="E735" s="28"/>
      <c r="F735" s="28"/>
      <c r="G735" s="28"/>
      <c r="H735" s="22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5" customHeight="1" x14ac:dyDescent="0.2">
      <c r="A736" s="28"/>
      <c r="B736" s="28"/>
      <c r="C736" s="28"/>
      <c r="D736" s="28"/>
      <c r="E736" s="28"/>
      <c r="F736" s="28"/>
      <c r="G736" s="28"/>
      <c r="H736" s="22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5" customHeight="1" x14ac:dyDescent="0.2">
      <c r="A737" s="28"/>
      <c r="B737" s="28"/>
      <c r="C737" s="28"/>
      <c r="D737" s="28"/>
      <c r="E737" s="28"/>
      <c r="F737" s="28"/>
      <c r="G737" s="28"/>
      <c r="H737" s="22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5" customHeight="1" x14ac:dyDescent="0.2">
      <c r="A738" s="28"/>
      <c r="B738" s="28"/>
      <c r="C738" s="28"/>
      <c r="D738" s="28"/>
      <c r="E738" s="28"/>
      <c r="F738" s="28"/>
      <c r="G738" s="28"/>
      <c r="H738" s="22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5" customHeight="1" x14ac:dyDescent="0.2">
      <c r="A739" s="28"/>
      <c r="B739" s="28"/>
      <c r="C739" s="28"/>
      <c r="D739" s="28"/>
      <c r="E739" s="28"/>
      <c r="F739" s="28"/>
      <c r="G739" s="28"/>
      <c r="H739" s="22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5" customHeight="1" x14ac:dyDescent="0.2">
      <c r="A740" s="28"/>
      <c r="B740" s="28"/>
      <c r="C740" s="28"/>
      <c r="D740" s="28"/>
      <c r="E740" s="28"/>
      <c r="F740" s="28"/>
      <c r="G740" s="28"/>
      <c r="H740" s="22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5" customHeight="1" x14ac:dyDescent="0.2">
      <c r="A741" s="28"/>
      <c r="B741" s="28"/>
      <c r="C741" s="28"/>
      <c r="D741" s="28"/>
      <c r="E741" s="28"/>
      <c r="F741" s="28"/>
      <c r="G741" s="28"/>
      <c r="H741" s="22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5" customHeight="1" x14ac:dyDescent="0.2">
      <c r="A742" s="28"/>
      <c r="B742" s="28"/>
      <c r="C742" s="28"/>
      <c r="D742" s="28"/>
      <c r="E742" s="28"/>
      <c r="F742" s="28"/>
      <c r="G742" s="28"/>
      <c r="H742" s="22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5" customHeight="1" x14ac:dyDescent="0.2">
      <c r="A743" s="28"/>
      <c r="B743" s="28"/>
      <c r="C743" s="28"/>
      <c r="D743" s="28"/>
      <c r="E743" s="28"/>
      <c r="F743" s="28"/>
      <c r="G743" s="28"/>
      <c r="H743" s="22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5" customHeight="1" x14ac:dyDescent="0.2">
      <c r="A744" s="28"/>
      <c r="B744" s="28"/>
      <c r="C744" s="28"/>
      <c r="D744" s="28"/>
      <c r="E744" s="28"/>
      <c r="F744" s="28"/>
      <c r="G744" s="28"/>
      <c r="H744" s="22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5" customHeight="1" x14ac:dyDescent="0.2">
      <c r="A745" s="28"/>
      <c r="B745" s="28"/>
      <c r="C745" s="28"/>
      <c r="D745" s="28"/>
      <c r="E745" s="28"/>
      <c r="F745" s="28"/>
      <c r="G745" s="28"/>
      <c r="H745" s="22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5" customHeight="1" x14ac:dyDescent="0.2">
      <c r="A746" s="28"/>
      <c r="B746" s="28"/>
      <c r="C746" s="28"/>
      <c r="D746" s="28"/>
      <c r="E746" s="28"/>
      <c r="F746" s="28"/>
      <c r="G746" s="28"/>
      <c r="H746" s="22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5" customHeight="1" x14ac:dyDescent="0.2">
      <c r="A747" s="28"/>
      <c r="B747" s="28"/>
      <c r="C747" s="28"/>
      <c r="D747" s="28"/>
      <c r="E747" s="28"/>
      <c r="F747" s="28"/>
      <c r="G747" s="28"/>
      <c r="H747" s="22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5" customHeight="1" x14ac:dyDescent="0.2">
      <c r="A748" s="28"/>
      <c r="B748" s="28"/>
      <c r="C748" s="28"/>
      <c r="D748" s="28"/>
      <c r="E748" s="28"/>
      <c r="F748" s="28"/>
      <c r="G748" s="28"/>
      <c r="H748" s="22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5" customHeight="1" x14ac:dyDescent="0.2">
      <c r="A749" s="28"/>
      <c r="B749" s="28"/>
      <c r="C749" s="28"/>
      <c r="D749" s="28"/>
      <c r="E749" s="28"/>
      <c r="F749" s="28"/>
      <c r="G749" s="28"/>
      <c r="H749" s="22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5" customHeight="1" x14ac:dyDescent="0.2">
      <c r="A750" s="28"/>
      <c r="B750" s="28"/>
      <c r="C750" s="28"/>
      <c r="D750" s="28"/>
      <c r="E750" s="28"/>
      <c r="F750" s="28"/>
      <c r="G750" s="28"/>
      <c r="H750" s="22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5" customHeight="1" x14ac:dyDescent="0.2">
      <c r="A751" s="28"/>
      <c r="B751" s="28"/>
      <c r="C751" s="28"/>
      <c r="D751" s="28"/>
      <c r="E751" s="28"/>
      <c r="F751" s="28"/>
      <c r="G751" s="28"/>
      <c r="H751" s="22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5" customHeight="1" x14ac:dyDescent="0.2">
      <c r="A752" s="28"/>
      <c r="B752" s="28"/>
      <c r="C752" s="28"/>
      <c r="D752" s="28"/>
      <c r="E752" s="28"/>
      <c r="F752" s="28"/>
      <c r="G752" s="28"/>
      <c r="H752" s="22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5" customHeight="1" x14ac:dyDescent="0.2">
      <c r="A753" s="28"/>
      <c r="B753" s="28"/>
      <c r="C753" s="28"/>
      <c r="D753" s="28"/>
      <c r="E753" s="28"/>
      <c r="F753" s="28"/>
      <c r="G753" s="28"/>
      <c r="H753" s="22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5" customHeight="1" x14ac:dyDescent="0.2">
      <c r="A754" s="28"/>
      <c r="B754" s="28"/>
      <c r="C754" s="28"/>
      <c r="D754" s="28"/>
      <c r="E754" s="28"/>
      <c r="F754" s="28"/>
      <c r="G754" s="28"/>
      <c r="H754" s="22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5" customHeight="1" x14ac:dyDescent="0.2">
      <c r="A755" s="28"/>
      <c r="B755" s="28"/>
      <c r="C755" s="28"/>
      <c r="D755" s="28"/>
      <c r="E755" s="28"/>
      <c r="F755" s="28"/>
      <c r="G755" s="28"/>
      <c r="H755" s="22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5" customHeight="1" x14ac:dyDescent="0.2">
      <c r="A756" s="28"/>
      <c r="B756" s="28"/>
      <c r="C756" s="28"/>
      <c r="D756" s="28"/>
      <c r="E756" s="28"/>
      <c r="F756" s="28"/>
      <c r="G756" s="28"/>
      <c r="H756" s="22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5" customHeight="1" x14ac:dyDescent="0.2">
      <c r="A757" s="28"/>
      <c r="B757" s="28"/>
      <c r="C757" s="28"/>
      <c r="D757" s="28"/>
      <c r="E757" s="28"/>
      <c r="F757" s="28"/>
      <c r="G757" s="28"/>
      <c r="H757" s="22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5" customHeight="1" x14ac:dyDescent="0.2">
      <c r="A758" s="28"/>
      <c r="B758" s="28"/>
      <c r="C758" s="28"/>
      <c r="D758" s="28"/>
      <c r="E758" s="28"/>
      <c r="F758" s="28"/>
      <c r="G758" s="28"/>
      <c r="H758" s="22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5" customHeight="1" x14ac:dyDescent="0.2">
      <c r="A759" s="28"/>
      <c r="B759" s="28"/>
      <c r="C759" s="28"/>
      <c r="D759" s="28"/>
      <c r="E759" s="28"/>
      <c r="F759" s="28"/>
      <c r="G759" s="28"/>
      <c r="H759" s="22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5" customHeight="1" x14ac:dyDescent="0.2">
      <c r="A760" s="28"/>
      <c r="B760" s="28"/>
      <c r="C760" s="28"/>
      <c r="D760" s="28"/>
      <c r="E760" s="28"/>
      <c r="F760" s="28"/>
      <c r="G760" s="28"/>
      <c r="H760" s="22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5" customHeight="1" x14ac:dyDescent="0.2">
      <c r="A761" s="28"/>
      <c r="B761" s="28"/>
      <c r="C761" s="28"/>
      <c r="D761" s="28"/>
      <c r="E761" s="28"/>
      <c r="F761" s="28"/>
      <c r="G761" s="28"/>
      <c r="H761" s="22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5" customHeight="1" x14ac:dyDescent="0.2">
      <c r="A762" s="28"/>
      <c r="B762" s="28"/>
      <c r="C762" s="28"/>
      <c r="D762" s="28"/>
      <c r="E762" s="28"/>
      <c r="F762" s="28"/>
      <c r="G762" s="28"/>
      <c r="H762" s="22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5" customHeight="1" x14ac:dyDescent="0.2">
      <c r="A763" s="28"/>
      <c r="B763" s="28"/>
      <c r="C763" s="28"/>
      <c r="D763" s="28"/>
      <c r="E763" s="28"/>
      <c r="F763" s="28"/>
      <c r="G763" s="28"/>
      <c r="H763" s="22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5" customHeight="1" x14ac:dyDescent="0.2">
      <c r="A764" s="28"/>
      <c r="B764" s="28"/>
      <c r="C764" s="28"/>
      <c r="D764" s="28"/>
      <c r="E764" s="28"/>
      <c r="F764" s="28"/>
      <c r="G764" s="28"/>
      <c r="H764" s="22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5" customHeight="1" x14ac:dyDescent="0.2">
      <c r="A765" s="28"/>
      <c r="B765" s="28"/>
      <c r="C765" s="28"/>
      <c r="D765" s="28"/>
      <c r="E765" s="28"/>
      <c r="F765" s="28"/>
      <c r="G765" s="28"/>
      <c r="H765" s="22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5" customHeight="1" x14ac:dyDescent="0.2">
      <c r="A766" s="28"/>
      <c r="B766" s="28"/>
      <c r="C766" s="28"/>
      <c r="D766" s="28"/>
      <c r="E766" s="28"/>
      <c r="F766" s="28"/>
      <c r="G766" s="28"/>
      <c r="H766" s="22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5" customHeight="1" x14ac:dyDescent="0.2">
      <c r="A767" s="28"/>
      <c r="B767" s="28"/>
      <c r="C767" s="28"/>
      <c r="D767" s="28"/>
      <c r="E767" s="28"/>
      <c r="F767" s="28"/>
      <c r="G767" s="28"/>
      <c r="H767" s="22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5" customHeight="1" x14ac:dyDescent="0.2">
      <c r="A768" s="28"/>
      <c r="B768" s="28"/>
      <c r="C768" s="28"/>
      <c r="D768" s="28"/>
      <c r="E768" s="28"/>
      <c r="F768" s="28"/>
      <c r="G768" s="28"/>
      <c r="H768" s="22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5" customHeight="1" x14ac:dyDescent="0.2">
      <c r="A769" s="28"/>
      <c r="B769" s="28"/>
      <c r="C769" s="28"/>
      <c r="D769" s="28"/>
      <c r="E769" s="28"/>
      <c r="F769" s="28"/>
      <c r="G769" s="28"/>
      <c r="H769" s="22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5" customHeight="1" x14ac:dyDescent="0.2">
      <c r="A770" s="28"/>
      <c r="B770" s="28"/>
      <c r="C770" s="28"/>
      <c r="D770" s="28"/>
      <c r="E770" s="28"/>
      <c r="F770" s="28"/>
      <c r="G770" s="28"/>
      <c r="H770" s="22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5" customHeight="1" x14ac:dyDescent="0.2">
      <c r="A771" s="28"/>
      <c r="B771" s="28"/>
      <c r="C771" s="28"/>
      <c r="D771" s="28"/>
      <c r="E771" s="28"/>
      <c r="F771" s="28"/>
      <c r="G771" s="28"/>
      <c r="H771" s="22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5" customHeight="1" x14ac:dyDescent="0.2">
      <c r="A772" s="28"/>
      <c r="B772" s="28"/>
      <c r="C772" s="28"/>
      <c r="D772" s="28"/>
      <c r="E772" s="28"/>
      <c r="F772" s="28"/>
      <c r="G772" s="28"/>
      <c r="H772" s="22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5" customHeight="1" x14ac:dyDescent="0.2">
      <c r="A773" s="28"/>
      <c r="B773" s="28"/>
      <c r="C773" s="28"/>
      <c r="D773" s="28"/>
      <c r="E773" s="28"/>
      <c r="F773" s="28"/>
      <c r="G773" s="28"/>
      <c r="H773" s="22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5" customHeight="1" x14ac:dyDescent="0.2">
      <c r="A774" s="28"/>
      <c r="B774" s="28"/>
      <c r="C774" s="28"/>
      <c r="D774" s="28"/>
      <c r="E774" s="28"/>
      <c r="F774" s="28"/>
      <c r="G774" s="28"/>
      <c r="H774" s="22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5" customHeight="1" x14ac:dyDescent="0.2">
      <c r="A775" s="28"/>
      <c r="B775" s="28"/>
      <c r="C775" s="28"/>
      <c r="D775" s="28"/>
      <c r="E775" s="28"/>
      <c r="F775" s="28"/>
      <c r="G775" s="28"/>
      <c r="H775" s="22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5" customHeight="1" x14ac:dyDescent="0.2">
      <c r="A776" s="28"/>
      <c r="B776" s="28"/>
      <c r="C776" s="28"/>
      <c r="D776" s="28"/>
      <c r="E776" s="28"/>
      <c r="F776" s="28"/>
      <c r="G776" s="28"/>
      <c r="H776" s="22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5" customHeight="1" x14ac:dyDescent="0.2">
      <c r="A777" s="28"/>
      <c r="B777" s="28"/>
      <c r="C777" s="28"/>
      <c r="D777" s="28"/>
      <c r="E777" s="28"/>
      <c r="F777" s="28"/>
      <c r="G777" s="28"/>
      <c r="H777" s="22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5" customHeight="1" x14ac:dyDescent="0.2">
      <c r="A778" s="28"/>
      <c r="B778" s="28"/>
      <c r="C778" s="28"/>
      <c r="D778" s="28"/>
      <c r="E778" s="28"/>
      <c r="F778" s="28"/>
      <c r="G778" s="28"/>
      <c r="H778" s="22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5" customHeight="1" x14ac:dyDescent="0.2">
      <c r="A779" s="28"/>
      <c r="B779" s="28"/>
      <c r="C779" s="28"/>
      <c r="D779" s="28"/>
      <c r="E779" s="28"/>
      <c r="F779" s="28"/>
      <c r="G779" s="28"/>
      <c r="H779" s="22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5" customHeight="1" x14ac:dyDescent="0.2">
      <c r="A780" s="28"/>
      <c r="B780" s="28"/>
      <c r="C780" s="28"/>
      <c r="D780" s="28"/>
      <c r="E780" s="28"/>
      <c r="F780" s="28"/>
      <c r="G780" s="28"/>
      <c r="H780" s="22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5" customHeight="1" x14ac:dyDescent="0.2">
      <c r="A781" s="28"/>
      <c r="B781" s="28"/>
      <c r="C781" s="28"/>
      <c r="D781" s="28"/>
      <c r="E781" s="28"/>
      <c r="F781" s="28"/>
      <c r="G781" s="28"/>
      <c r="H781" s="22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5" customHeight="1" x14ac:dyDescent="0.2">
      <c r="A782" s="28"/>
      <c r="B782" s="28"/>
      <c r="C782" s="28"/>
      <c r="D782" s="28"/>
      <c r="E782" s="28"/>
      <c r="F782" s="28"/>
      <c r="G782" s="28"/>
      <c r="H782" s="22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5" customHeight="1" x14ac:dyDescent="0.2">
      <c r="A783" s="28"/>
      <c r="B783" s="28"/>
      <c r="C783" s="28"/>
      <c r="D783" s="28"/>
      <c r="E783" s="28"/>
      <c r="F783" s="28"/>
      <c r="G783" s="28"/>
      <c r="H783" s="22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5" customHeight="1" x14ac:dyDescent="0.2">
      <c r="A784" s="28"/>
      <c r="B784" s="28"/>
      <c r="C784" s="28"/>
      <c r="D784" s="28"/>
      <c r="E784" s="28"/>
      <c r="F784" s="28"/>
      <c r="G784" s="28"/>
      <c r="H784" s="22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5" customHeight="1" x14ac:dyDescent="0.2">
      <c r="A785" s="28"/>
      <c r="B785" s="28"/>
      <c r="C785" s="28"/>
      <c r="D785" s="28"/>
      <c r="E785" s="28"/>
      <c r="F785" s="28"/>
      <c r="G785" s="28"/>
      <c r="H785" s="22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5" customHeight="1" x14ac:dyDescent="0.2">
      <c r="A786" s="28"/>
      <c r="B786" s="28"/>
      <c r="C786" s="28"/>
      <c r="D786" s="28"/>
      <c r="E786" s="28"/>
      <c r="F786" s="28"/>
      <c r="G786" s="28"/>
      <c r="H786" s="22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5" customHeight="1" x14ac:dyDescent="0.2">
      <c r="A787" s="28"/>
      <c r="B787" s="28"/>
      <c r="C787" s="28"/>
      <c r="D787" s="28"/>
      <c r="E787" s="28"/>
      <c r="F787" s="28"/>
      <c r="G787" s="28"/>
      <c r="H787" s="22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5" customHeight="1" x14ac:dyDescent="0.2">
      <c r="A788" s="28"/>
      <c r="B788" s="28"/>
      <c r="C788" s="28"/>
      <c r="D788" s="28"/>
      <c r="E788" s="28"/>
      <c r="F788" s="28"/>
      <c r="G788" s="28"/>
      <c r="H788" s="22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5" customHeight="1" x14ac:dyDescent="0.2">
      <c r="A789" s="28"/>
      <c r="B789" s="28"/>
      <c r="C789" s="28"/>
      <c r="D789" s="28"/>
      <c r="E789" s="28"/>
      <c r="F789" s="28"/>
      <c r="G789" s="28"/>
      <c r="H789" s="22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5" customHeight="1" x14ac:dyDescent="0.2">
      <c r="A790" s="28"/>
      <c r="B790" s="28"/>
      <c r="C790" s="28"/>
      <c r="D790" s="28"/>
      <c r="E790" s="28"/>
      <c r="F790" s="28"/>
      <c r="G790" s="28"/>
      <c r="H790" s="22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5" customHeight="1" x14ac:dyDescent="0.2">
      <c r="A791" s="28"/>
      <c r="B791" s="28"/>
      <c r="C791" s="28"/>
      <c r="D791" s="28"/>
      <c r="E791" s="28"/>
      <c r="F791" s="28"/>
      <c r="G791" s="28"/>
      <c r="H791" s="22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5" customHeight="1" x14ac:dyDescent="0.2">
      <c r="A792" s="28"/>
      <c r="B792" s="28"/>
      <c r="C792" s="28"/>
      <c r="D792" s="28"/>
      <c r="E792" s="28"/>
      <c r="F792" s="28"/>
      <c r="G792" s="28"/>
      <c r="H792" s="22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5" customHeight="1" x14ac:dyDescent="0.2">
      <c r="A793" s="28"/>
      <c r="B793" s="28"/>
      <c r="C793" s="28"/>
      <c r="D793" s="28"/>
      <c r="E793" s="28"/>
      <c r="F793" s="28"/>
      <c r="G793" s="28"/>
      <c r="H793" s="22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5" customHeight="1" x14ac:dyDescent="0.2">
      <c r="A794" s="28"/>
      <c r="B794" s="28"/>
      <c r="C794" s="28"/>
      <c r="D794" s="28"/>
      <c r="E794" s="28"/>
      <c r="F794" s="28"/>
      <c r="G794" s="28"/>
      <c r="H794" s="22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5" customHeight="1" x14ac:dyDescent="0.2">
      <c r="A795" s="28"/>
      <c r="B795" s="28"/>
      <c r="C795" s="28"/>
      <c r="D795" s="28"/>
      <c r="E795" s="28"/>
      <c r="F795" s="28"/>
      <c r="G795" s="28"/>
      <c r="H795" s="22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5" customHeight="1" x14ac:dyDescent="0.2">
      <c r="A796" s="28"/>
      <c r="B796" s="28"/>
      <c r="C796" s="28"/>
      <c r="D796" s="28"/>
      <c r="E796" s="28"/>
      <c r="F796" s="28"/>
      <c r="G796" s="28"/>
      <c r="H796" s="22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5" customHeight="1" x14ac:dyDescent="0.2">
      <c r="A797" s="28"/>
      <c r="B797" s="28"/>
      <c r="C797" s="28"/>
      <c r="D797" s="28"/>
      <c r="E797" s="28"/>
      <c r="F797" s="28"/>
      <c r="G797" s="28"/>
      <c r="H797" s="22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5" customHeight="1" x14ac:dyDescent="0.2">
      <c r="A798" s="28"/>
      <c r="B798" s="28"/>
      <c r="C798" s="28"/>
      <c r="D798" s="28"/>
      <c r="E798" s="28"/>
      <c r="F798" s="28"/>
      <c r="G798" s="28"/>
      <c r="H798" s="22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5" customHeight="1" x14ac:dyDescent="0.2">
      <c r="A799" s="28"/>
      <c r="B799" s="28"/>
      <c r="C799" s="28"/>
      <c r="D799" s="28"/>
      <c r="E799" s="28"/>
      <c r="F799" s="28"/>
      <c r="G799" s="28"/>
      <c r="H799" s="22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5" customHeight="1" x14ac:dyDescent="0.2">
      <c r="A800" s="28"/>
      <c r="B800" s="28"/>
      <c r="C800" s="28"/>
      <c r="D800" s="28"/>
      <c r="E800" s="28"/>
      <c r="F800" s="28"/>
      <c r="G800" s="28"/>
      <c r="H800" s="22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5" customHeight="1" x14ac:dyDescent="0.2">
      <c r="A801" s="28"/>
      <c r="B801" s="28"/>
      <c r="C801" s="28"/>
      <c r="D801" s="28"/>
      <c r="E801" s="28"/>
      <c r="F801" s="28"/>
      <c r="G801" s="28"/>
      <c r="H801" s="22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5" customHeight="1" x14ac:dyDescent="0.2">
      <c r="A802" s="28"/>
      <c r="B802" s="28"/>
      <c r="C802" s="28"/>
      <c r="D802" s="28"/>
      <c r="E802" s="28"/>
      <c r="F802" s="28"/>
      <c r="G802" s="28"/>
      <c r="H802" s="22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5" customHeight="1" x14ac:dyDescent="0.2">
      <c r="A803" s="28"/>
      <c r="B803" s="28"/>
      <c r="C803" s="28"/>
      <c r="D803" s="28"/>
      <c r="E803" s="28"/>
      <c r="F803" s="28"/>
      <c r="G803" s="28"/>
      <c r="H803" s="22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5" customHeight="1" x14ac:dyDescent="0.2">
      <c r="A804" s="28"/>
      <c r="B804" s="28"/>
      <c r="C804" s="28"/>
      <c r="D804" s="28"/>
      <c r="E804" s="28"/>
      <c r="F804" s="28"/>
      <c r="G804" s="28"/>
      <c r="H804" s="22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5" customHeight="1" x14ac:dyDescent="0.2">
      <c r="A805" s="28"/>
      <c r="B805" s="28"/>
      <c r="C805" s="28"/>
      <c r="D805" s="28"/>
      <c r="E805" s="28"/>
      <c r="F805" s="28"/>
      <c r="G805" s="28"/>
      <c r="H805" s="22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5" customHeight="1" x14ac:dyDescent="0.2">
      <c r="A806" s="28"/>
      <c r="B806" s="28"/>
      <c r="C806" s="28"/>
      <c r="D806" s="28"/>
      <c r="E806" s="28"/>
      <c r="F806" s="28"/>
      <c r="G806" s="28"/>
      <c r="H806" s="22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5" customHeight="1" x14ac:dyDescent="0.2">
      <c r="A807" s="28"/>
      <c r="B807" s="28"/>
      <c r="C807" s="28"/>
      <c r="D807" s="28"/>
      <c r="E807" s="28"/>
      <c r="F807" s="28"/>
      <c r="G807" s="28"/>
      <c r="H807" s="22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5" customHeight="1" x14ac:dyDescent="0.2">
      <c r="A808" s="28"/>
      <c r="B808" s="28"/>
      <c r="C808" s="28"/>
      <c r="D808" s="28"/>
      <c r="E808" s="28"/>
      <c r="F808" s="28"/>
      <c r="G808" s="28"/>
      <c r="H808" s="22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5" customHeight="1" x14ac:dyDescent="0.2">
      <c r="A809" s="28"/>
      <c r="B809" s="28"/>
      <c r="C809" s="28"/>
      <c r="D809" s="28"/>
      <c r="E809" s="28"/>
      <c r="F809" s="28"/>
      <c r="G809" s="28"/>
      <c r="H809" s="22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5" customHeight="1" x14ac:dyDescent="0.2">
      <c r="A810" s="28"/>
      <c r="B810" s="28"/>
      <c r="C810" s="28"/>
      <c r="D810" s="28"/>
      <c r="E810" s="28"/>
      <c r="F810" s="28"/>
      <c r="G810" s="28"/>
      <c r="H810" s="22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5" customHeight="1" x14ac:dyDescent="0.2">
      <c r="A811" s="28"/>
      <c r="B811" s="28"/>
      <c r="C811" s="28"/>
      <c r="D811" s="28"/>
      <c r="E811" s="28"/>
      <c r="F811" s="28"/>
      <c r="G811" s="28"/>
      <c r="H811" s="22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5" customHeight="1" x14ac:dyDescent="0.2">
      <c r="A812" s="28"/>
      <c r="B812" s="28"/>
      <c r="C812" s="28"/>
      <c r="D812" s="28"/>
      <c r="E812" s="28"/>
      <c r="F812" s="28"/>
      <c r="G812" s="28"/>
      <c r="H812" s="22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5" customHeight="1" x14ac:dyDescent="0.2">
      <c r="A813" s="28"/>
      <c r="B813" s="28"/>
      <c r="C813" s="28"/>
      <c r="D813" s="28"/>
      <c r="E813" s="28"/>
      <c r="F813" s="28"/>
      <c r="G813" s="28"/>
      <c r="H813" s="22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5" customHeight="1" x14ac:dyDescent="0.2">
      <c r="A814" s="28"/>
      <c r="B814" s="28"/>
      <c r="C814" s="28"/>
      <c r="D814" s="28"/>
      <c r="E814" s="28"/>
      <c r="F814" s="28"/>
      <c r="G814" s="28"/>
      <c r="H814" s="22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5" customHeight="1" x14ac:dyDescent="0.2">
      <c r="A815" s="28"/>
      <c r="B815" s="28"/>
      <c r="C815" s="28"/>
      <c r="D815" s="28"/>
      <c r="E815" s="28"/>
      <c r="F815" s="28"/>
      <c r="G815" s="28"/>
      <c r="H815" s="22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5" customHeight="1" x14ac:dyDescent="0.2">
      <c r="A816" s="28"/>
      <c r="B816" s="28"/>
      <c r="C816" s="28"/>
      <c r="D816" s="28"/>
      <c r="E816" s="28"/>
      <c r="F816" s="28"/>
      <c r="G816" s="28"/>
      <c r="H816" s="22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5" customHeight="1" x14ac:dyDescent="0.2">
      <c r="A817" s="28"/>
      <c r="B817" s="28"/>
      <c r="C817" s="28"/>
      <c r="D817" s="28"/>
      <c r="E817" s="28"/>
      <c r="F817" s="28"/>
      <c r="G817" s="28"/>
      <c r="H817" s="22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5" customHeight="1" x14ac:dyDescent="0.2">
      <c r="A818" s="28"/>
      <c r="B818" s="28"/>
      <c r="C818" s="28"/>
      <c r="D818" s="28"/>
      <c r="E818" s="28"/>
      <c r="F818" s="28"/>
      <c r="G818" s="28"/>
      <c r="H818" s="22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5" customHeight="1" x14ac:dyDescent="0.2">
      <c r="A819" s="28"/>
      <c r="B819" s="28"/>
      <c r="C819" s="28"/>
      <c r="D819" s="28"/>
      <c r="E819" s="28"/>
      <c r="F819" s="28"/>
      <c r="G819" s="28"/>
      <c r="H819" s="22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5" customHeight="1" x14ac:dyDescent="0.2">
      <c r="A820" s="28"/>
      <c r="B820" s="28"/>
      <c r="C820" s="28"/>
      <c r="D820" s="28"/>
      <c r="E820" s="28"/>
      <c r="F820" s="28"/>
      <c r="G820" s="28"/>
      <c r="H820" s="22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5" customHeight="1" x14ac:dyDescent="0.2">
      <c r="A821" s="28"/>
      <c r="B821" s="28"/>
      <c r="C821" s="28"/>
      <c r="D821" s="28"/>
      <c r="E821" s="28"/>
      <c r="F821" s="28"/>
      <c r="G821" s="28"/>
      <c r="H821" s="22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5" customHeight="1" x14ac:dyDescent="0.2">
      <c r="A822" s="28"/>
      <c r="B822" s="28"/>
      <c r="C822" s="28"/>
      <c r="D822" s="28"/>
      <c r="E822" s="28"/>
      <c r="F822" s="28"/>
      <c r="G822" s="28"/>
      <c r="H822" s="22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5" customHeight="1" x14ac:dyDescent="0.2">
      <c r="A823" s="28"/>
      <c r="B823" s="28"/>
      <c r="C823" s="28"/>
      <c r="D823" s="28"/>
      <c r="E823" s="28"/>
      <c r="F823" s="28"/>
      <c r="G823" s="28"/>
      <c r="H823" s="22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5" customHeight="1" x14ac:dyDescent="0.2">
      <c r="A824" s="28"/>
      <c r="B824" s="28"/>
      <c r="C824" s="28"/>
      <c r="D824" s="28"/>
      <c r="E824" s="28"/>
      <c r="F824" s="28"/>
      <c r="G824" s="28"/>
      <c r="H824" s="22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5" customHeight="1" x14ac:dyDescent="0.2">
      <c r="A825" s="28"/>
      <c r="B825" s="28"/>
      <c r="C825" s="28"/>
      <c r="D825" s="28"/>
      <c r="E825" s="28"/>
      <c r="F825" s="28"/>
      <c r="G825" s="28"/>
      <c r="H825" s="22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5" customHeight="1" x14ac:dyDescent="0.2">
      <c r="A826" s="28"/>
      <c r="B826" s="28"/>
      <c r="C826" s="28"/>
      <c r="D826" s="28"/>
      <c r="E826" s="28"/>
      <c r="F826" s="28"/>
      <c r="G826" s="28"/>
      <c r="H826" s="22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5" customHeight="1" x14ac:dyDescent="0.2">
      <c r="A827" s="28"/>
      <c r="B827" s="28"/>
      <c r="C827" s="28"/>
      <c r="D827" s="28"/>
      <c r="E827" s="28"/>
      <c r="F827" s="28"/>
      <c r="G827" s="28"/>
      <c r="H827" s="22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5" customHeight="1" x14ac:dyDescent="0.2">
      <c r="A828" s="28"/>
      <c r="B828" s="28"/>
      <c r="C828" s="28"/>
      <c r="D828" s="28"/>
      <c r="E828" s="28"/>
      <c r="F828" s="28"/>
      <c r="G828" s="28"/>
      <c r="H828" s="22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5" customHeight="1" x14ac:dyDescent="0.2">
      <c r="A829" s="28"/>
      <c r="B829" s="28"/>
      <c r="C829" s="28"/>
      <c r="D829" s="28"/>
      <c r="E829" s="28"/>
      <c r="F829" s="28"/>
      <c r="G829" s="28"/>
      <c r="H829" s="22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5" customHeight="1" x14ac:dyDescent="0.2">
      <c r="A830" s="28"/>
      <c r="B830" s="28"/>
      <c r="C830" s="28"/>
      <c r="D830" s="28"/>
      <c r="E830" s="28"/>
      <c r="F830" s="28"/>
      <c r="G830" s="28"/>
      <c r="H830" s="22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5" customHeight="1" x14ac:dyDescent="0.2">
      <c r="A831" s="28"/>
      <c r="B831" s="28"/>
      <c r="C831" s="28"/>
      <c r="D831" s="28"/>
      <c r="E831" s="28"/>
      <c r="F831" s="28"/>
      <c r="G831" s="28"/>
      <c r="H831" s="22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5" customHeight="1" x14ac:dyDescent="0.2">
      <c r="A832" s="28"/>
      <c r="B832" s="28"/>
      <c r="C832" s="28"/>
      <c r="D832" s="28"/>
      <c r="E832" s="28"/>
      <c r="F832" s="28"/>
      <c r="G832" s="28"/>
      <c r="H832" s="22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5" customHeight="1" x14ac:dyDescent="0.2">
      <c r="A833" s="28"/>
      <c r="B833" s="28"/>
      <c r="C833" s="28"/>
      <c r="D833" s="28"/>
      <c r="E833" s="28"/>
      <c r="F833" s="28"/>
      <c r="G833" s="28"/>
      <c r="H833" s="22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5" customHeight="1" x14ac:dyDescent="0.2">
      <c r="A834" s="28"/>
      <c r="B834" s="28"/>
      <c r="C834" s="28"/>
      <c r="D834" s="28"/>
      <c r="E834" s="28"/>
      <c r="F834" s="28"/>
      <c r="G834" s="28"/>
      <c r="H834" s="22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5" customHeight="1" x14ac:dyDescent="0.2">
      <c r="A835" s="28"/>
      <c r="B835" s="28"/>
      <c r="C835" s="28"/>
      <c r="D835" s="28"/>
      <c r="E835" s="28"/>
      <c r="F835" s="28"/>
      <c r="G835" s="28"/>
      <c r="H835" s="22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5" customHeight="1" x14ac:dyDescent="0.2">
      <c r="A836" s="28"/>
      <c r="B836" s="28"/>
      <c r="C836" s="28"/>
      <c r="D836" s="28"/>
      <c r="E836" s="28"/>
      <c r="F836" s="28"/>
      <c r="G836" s="28"/>
      <c r="H836" s="22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5" customHeight="1" x14ac:dyDescent="0.2">
      <c r="A837" s="28"/>
      <c r="B837" s="28"/>
      <c r="C837" s="28"/>
      <c r="D837" s="28"/>
      <c r="E837" s="28"/>
      <c r="F837" s="28"/>
      <c r="G837" s="28"/>
      <c r="H837" s="22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5" customHeight="1" x14ac:dyDescent="0.2">
      <c r="A838" s="28"/>
      <c r="B838" s="28"/>
      <c r="C838" s="28"/>
      <c r="D838" s="28"/>
      <c r="E838" s="28"/>
      <c r="F838" s="28"/>
      <c r="G838" s="28"/>
      <c r="H838" s="22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5" customHeight="1" x14ac:dyDescent="0.2">
      <c r="A839" s="28"/>
      <c r="B839" s="28"/>
      <c r="C839" s="28"/>
      <c r="D839" s="28"/>
      <c r="E839" s="28"/>
      <c r="F839" s="28"/>
      <c r="G839" s="28"/>
      <c r="H839" s="22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5" customHeight="1" x14ac:dyDescent="0.2">
      <c r="A840" s="28"/>
      <c r="B840" s="28"/>
      <c r="C840" s="28"/>
      <c r="D840" s="28"/>
      <c r="E840" s="28"/>
      <c r="F840" s="28"/>
      <c r="G840" s="28"/>
      <c r="H840" s="22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5" customHeight="1" x14ac:dyDescent="0.2">
      <c r="A841" s="28"/>
      <c r="B841" s="28"/>
      <c r="C841" s="28"/>
      <c r="D841" s="28"/>
      <c r="E841" s="28"/>
      <c r="F841" s="28"/>
      <c r="G841" s="28"/>
      <c r="H841" s="22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5" customHeight="1" x14ac:dyDescent="0.2">
      <c r="A842" s="28"/>
      <c r="B842" s="28"/>
      <c r="C842" s="28"/>
      <c r="D842" s="28"/>
      <c r="E842" s="28"/>
      <c r="F842" s="28"/>
      <c r="G842" s="28"/>
      <c r="H842" s="22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5" customHeight="1" x14ac:dyDescent="0.2">
      <c r="A843" s="28"/>
      <c r="B843" s="28"/>
      <c r="C843" s="28"/>
      <c r="D843" s="28"/>
      <c r="E843" s="28"/>
      <c r="F843" s="28"/>
      <c r="G843" s="28"/>
      <c r="H843" s="22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5" customHeight="1" x14ac:dyDescent="0.2">
      <c r="A844" s="28"/>
      <c r="B844" s="28"/>
      <c r="C844" s="28"/>
      <c r="D844" s="28"/>
      <c r="E844" s="28"/>
      <c r="F844" s="28"/>
      <c r="G844" s="28"/>
      <c r="H844" s="22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5" customHeight="1" x14ac:dyDescent="0.2">
      <c r="A845" s="28"/>
      <c r="B845" s="28"/>
      <c r="C845" s="28"/>
      <c r="D845" s="28"/>
      <c r="E845" s="28"/>
      <c r="F845" s="28"/>
      <c r="G845" s="28"/>
      <c r="H845" s="22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5" customHeight="1" x14ac:dyDescent="0.2">
      <c r="A846" s="28"/>
      <c r="B846" s="28"/>
      <c r="C846" s="28"/>
      <c r="D846" s="28"/>
      <c r="E846" s="28"/>
      <c r="F846" s="28"/>
      <c r="G846" s="28"/>
      <c r="H846" s="22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5" customHeight="1" x14ac:dyDescent="0.2">
      <c r="A847" s="28"/>
      <c r="B847" s="28"/>
      <c r="C847" s="28"/>
      <c r="D847" s="28"/>
      <c r="E847" s="28"/>
      <c r="F847" s="28"/>
      <c r="G847" s="28"/>
      <c r="H847" s="22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5" customHeight="1" x14ac:dyDescent="0.2">
      <c r="A848" s="28"/>
      <c r="B848" s="28"/>
      <c r="C848" s="28"/>
      <c r="D848" s="28"/>
      <c r="E848" s="28"/>
      <c r="F848" s="28"/>
      <c r="G848" s="28"/>
      <c r="H848" s="22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5" customHeight="1" x14ac:dyDescent="0.2">
      <c r="A849" s="28"/>
      <c r="B849" s="28"/>
      <c r="C849" s="28"/>
      <c r="D849" s="28"/>
      <c r="E849" s="28"/>
      <c r="F849" s="28"/>
      <c r="G849" s="28"/>
      <c r="H849" s="22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5" customHeight="1" x14ac:dyDescent="0.2">
      <c r="A850" s="28"/>
      <c r="B850" s="28"/>
      <c r="C850" s="28"/>
      <c r="D850" s="28"/>
      <c r="E850" s="28"/>
      <c r="F850" s="28"/>
      <c r="G850" s="28"/>
      <c r="H850" s="22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5" customHeight="1" x14ac:dyDescent="0.2">
      <c r="A851" s="28"/>
      <c r="B851" s="28"/>
      <c r="C851" s="28"/>
      <c r="D851" s="28"/>
      <c r="E851" s="28"/>
      <c r="F851" s="28"/>
      <c r="G851" s="28"/>
      <c r="H851" s="22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5" customHeight="1" x14ac:dyDescent="0.2">
      <c r="A852" s="28"/>
      <c r="B852" s="28"/>
      <c r="C852" s="28"/>
      <c r="D852" s="28"/>
      <c r="E852" s="28"/>
      <c r="F852" s="28"/>
      <c r="G852" s="28"/>
      <c r="H852" s="22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5" customHeight="1" x14ac:dyDescent="0.2">
      <c r="A853" s="28"/>
      <c r="B853" s="28"/>
      <c r="C853" s="28"/>
      <c r="D853" s="28"/>
      <c r="E853" s="28"/>
      <c r="F853" s="28"/>
      <c r="G853" s="28"/>
      <c r="H853" s="22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5" customHeight="1" x14ac:dyDescent="0.2">
      <c r="A854" s="28"/>
      <c r="B854" s="28"/>
      <c r="C854" s="28"/>
      <c r="D854" s="28"/>
      <c r="E854" s="28"/>
      <c r="F854" s="28"/>
      <c r="G854" s="28"/>
      <c r="H854" s="22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5" customHeight="1" x14ac:dyDescent="0.2">
      <c r="A855" s="28"/>
      <c r="B855" s="28"/>
      <c r="C855" s="28"/>
      <c r="D855" s="28"/>
      <c r="E855" s="28"/>
      <c r="F855" s="28"/>
      <c r="G855" s="28"/>
      <c r="H855" s="22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5" customHeight="1" x14ac:dyDescent="0.2">
      <c r="A856" s="28"/>
      <c r="B856" s="28"/>
      <c r="C856" s="28"/>
      <c r="D856" s="28"/>
      <c r="E856" s="28"/>
      <c r="F856" s="28"/>
      <c r="G856" s="28"/>
      <c r="H856" s="22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5" customHeight="1" x14ac:dyDescent="0.2">
      <c r="A857" s="28"/>
      <c r="B857" s="28"/>
      <c r="C857" s="28"/>
      <c r="D857" s="28"/>
      <c r="E857" s="28"/>
      <c r="F857" s="28"/>
      <c r="G857" s="28"/>
      <c r="H857" s="22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5" customHeight="1" x14ac:dyDescent="0.2">
      <c r="A858" s="28"/>
      <c r="B858" s="28"/>
      <c r="C858" s="28"/>
      <c r="D858" s="28"/>
      <c r="E858" s="28"/>
      <c r="F858" s="28"/>
      <c r="G858" s="28"/>
      <c r="H858" s="22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5" customHeight="1" x14ac:dyDescent="0.2">
      <c r="A859" s="28"/>
      <c r="B859" s="28"/>
      <c r="C859" s="28"/>
      <c r="D859" s="28"/>
      <c r="E859" s="28"/>
      <c r="F859" s="28"/>
      <c r="G859" s="28"/>
      <c r="H859" s="22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5" customHeight="1" x14ac:dyDescent="0.2">
      <c r="A860" s="28"/>
      <c r="B860" s="28"/>
      <c r="C860" s="28"/>
      <c r="D860" s="28"/>
      <c r="E860" s="28"/>
      <c r="F860" s="28"/>
      <c r="G860" s="28"/>
      <c r="H860" s="22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5" customHeight="1" x14ac:dyDescent="0.2">
      <c r="A861" s="28"/>
      <c r="B861" s="28"/>
      <c r="C861" s="28"/>
      <c r="D861" s="28"/>
      <c r="E861" s="28"/>
      <c r="F861" s="28"/>
      <c r="G861" s="28"/>
      <c r="H861" s="22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5" customHeight="1" x14ac:dyDescent="0.2">
      <c r="A862" s="28"/>
      <c r="B862" s="28"/>
      <c r="C862" s="28"/>
      <c r="D862" s="28"/>
      <c r="E862" s="28"/>
      <c r="F862" s="28"/>
      <c r="G862" s="28"/>
      <c r="H862" s="22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5" customHeight="1" x14ac:dyDescent="0.2">
      <c r="A863" s="28"/>
      <c r="B863" s="28"/>
      <c r="C863" s="28"/>
      <c r="D863" s="28"/>
      <c r="E863" s="28"/>
      <c r="F863" s="28"/>
      <c r="G863" s="28"/>
      <c r="H863" s="22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5" customHeight="1" x14ac:dyDescent="0.2">
      <c r="A864" s="28"/>
      <c r="B864" s="28"/>
      <c r="C864" s="28"/>
      <c r="D864" s="28"/>
      <c r="E864" s="28"/>
      <c r="F864" s="28"/>
      <c r="G864" s="28"/>
      <c r="H864" s="22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5" customHeight="1" x14ac:dyDescent="0.2">
      <c r="A865" s="28"/>
      <c r="B865" s="28"/>
      <c r="C865" s="28"/>
      <c r="D865" s="28"/>
      <c r="E865" s="28"/>
      <c r="F865" s="28"/>
      <c r="G865" s="28"/>
      <c r="H865" s="22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5" customHeight="1" x14ac:dyDescent="0.2">
      <c r="A866" s="28"/>
      <c r="B866" s="28"/>
      <c r="C866" s="28"/>
      <c r="D866" s="28"/>
      <c r="E866" s="28"/>
      <c r="F866" s="28"/>
      <c r="G866" s="28"/>
      <c r="H866" s="22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5" customHeight="1" x14ac:dyDescent="0.2">
      <c r="A867" s="28"/>
      <c r="B867" s="28"/>
      <c r="C867" s="28"/>
      <c r="D867" s="28"/>
      <c r="E867" s="28"/>
      <c r="F867" s="28"/>
      <c r="G867" s="28"/>
      <c r="H867" s="22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5" customHeight="1" x14ac:dyDescent="0.2">
      <c r="A868" s="28"/>
      <c r="B868" s="28"/>
      <c r="C868" s="28"/>
      <c r="D868" s="28"/>
      <c r="E868" s="28"/>
      <c r="F868" s="28"/>
      <c r="G868" s="28"/>
      <c r="H868" s="22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5" customHeight="1" x14ac:dyDescent="0.2">
      <c r="A869" s="28"/>
      <c r="B869" s="28"/>
      <c r="C869" s="28"/>
      <c r="D869" s="28"/>
      <c r="E869" s="28"/>
      <c r="F869" s="28"/>
      <c r="G869" s="28"/>
      <c r="H869" s="22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5" customHeight="1" x14ac:dyDescent="0.2">
      <c r="A870" s="28"/>
      <c r="B870" s="28"/>
      <c r="C870" s="28"/>
      <c r="D870" s="28"/>
      <c r="E870" s="28"/>
      <c r="F870" s="28"/>
      <c r="G870" s="28"/>
      <c r="H870" s="22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5" customHeight="1" x14ac:dyDescent="0.2">
      <c r="A871" s="28"/>
      <c r="B871" s="28"/>
      <c r="C871" s="28"/>
      <c r="D871" s="28"/>
      <c r="E871" s="28"/>
      <c r="F871" s="28"/>
      <c r="G871" s="28"/>
      <c r="H871" s="22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5" customHeight="1" x14ac:dyDescent="0.2">
      <c r="A872" s="28"/>
      <c r="B872" s="28"/>
      <c r="C872" s="28"/>
      <c r="D872" s="28"/>
      <c r="E872" s="28"/>
      <c r="F872" s="28"/>
      <c r="G872" s="28"/>
      <c r="H872" s="22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5" customHeight="1" x14ac:dyDescent="0.2">
      <c r="A873" s="28"/>
      <c r="B873" s="28"/>
      <c r="C873" s="28"/>
      <c r="D873" s="28"/>
      <c r="E873" s="28"/>
      <c r="F873" s="28"/>
      <c r="G873" s="28"/>
      <c r="H873" s="22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5" customHeight="1" x14ac:dyDescent="0.2">
      <c r="A874" s="28"/>
      <c r="B874" s="28"/>
      <c r="C874" s="28"/>
      <c r="D874" s="28"/>
      <c r="E874" s="28"/>
      <c r="F874" s="28"/>
      <c r="G874" s="28"/>
      <c r="H874" s="22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5" customHeight="1" x14ac:dyDescent="0.2">
      <c r="A875" s="28"/>
      <c r="B875" s="28"/>
      <c r="C875" s="28"/>
      <c r="D875" s="28"/>
      <c r="E875" s="28"/>
      <c r="F875" s="28"/>
      <c r="G875" s="28"/>
      <c r="H875" s="22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5" customHeight="1" x14ac:dyDescent="0.2">
      <c r="A876" s="28"/>
      <c r="B876" s="28"/>
      <c r="C876" s="28"/>
      <c r="D876" s="28"/>
      <c r="E876" s="28"/>
      <c r="F876" s="28"/>
      <c r="G876" s="28"/>
      <c r="H876" s="22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5" customHeight="1" x14ac:dyDescent="0.2">
      <c r="A877" s="28"/>
      <c r="B877" s="28"/>
      <c r="C877" s="28"/>
      <c r="D877" s="28"/>
      <c r="E877" s="28"/>
      <c r="F877" s="28"/>
      <c r="G877" s="28"/>
      <c r="H877" s="22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5" customHeight="1" x14ac:dyDescent="0.2">
      <c r="A878" s="28"/>
      <c r="B878" s="28"/>
      <c r="C878" s="28"/>
      <c r="D878" s="28"/>
      <c r="E878" s="28"/>
      <c r="F878" s="28"/>
      <c r="G878" s="28"/>
      <c r="H878" s="22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5" customHeight="1" x14ac:dyDescent="0.2">
      <c r="A879" s="28"/>
      <c r="B879" s="28"/>
      <c r="C879" s="28"/>
      <c r="D879" s="28"/>
      <c r="E879" s="28"/>
      <c r="F879" s="28"/>
      <c r="G879" s="28"/>
      <c r="H879" s="22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5" customHeight="1" x14ac:dyDescent="0.2">
      <c r="A880" s="28"/>
      <c r="B880" s="28"/>
      <c r="C880" s="28"/>
      <c r="D880" s="28"/>
      <c r="E880" s="28"/>
      <c r="F880" s="28"/>
      <c r="G880" s="28"/>
      <c r="H880" s="22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5" customHeight="1" x14ac:dyDescent="0.2">
      <c r="A881" s="28"/>
      <c r="B881" s="28"/>
      <c r="C881" s="28"/>
      <c r="D881" s="28"/>
      <c r="E881" s="28"/>
      <c r="F881" s="28"/>
      <c r="G881" s="28"/>
      <c r="H881" s="22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5" customHeight="1" x14ac:dyDescent="0.2">
      <c r="A882" s="28"/>
      <c r="B882" s="28"/>
      <c r="C882" s="28"/>
      <c r="D882" s="28"/>
      <c r="E882" s="28"/>
      <c r="F882" s="28"/>
      <c r="G882" s="28"/>
      <c r="H882" s="22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5" customHeight="1" x14ac:dyDescent="0.2">
      <c r="A883" s="28"/>
      <c r="B883" s="28"/>
      <c r="C883" s="28"/>
      <c r="D883" s="28"/>
      <c r="E883" s="28"/>
      <c r="F883" s="28"/>
      <c r="G883" s="28"/>
      <c r="H883" s="22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5" customHeight="1" x14ac:dyDescent="0.2">
      <c r="A884" s="28"/>
      <c r="B884" s="28"/>
      <c r="C884" s="28"/>
      <c r="D884" s="28"/>
      <c r="E884" s="28"/>
      <c r="F884" s="28"/>
      <c r="G884" s="28"/>
      <c r="H884" s="22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5" customHeight="1" x14ac:dyDescent="0.2">
      <c r="A885" s="28"/>
      <c r="B885" s="28"/>
      <c r="C885" s="28"/>
      <c r="D885" s="28"/>
      <c r="E885" s="28"/>
      <c r="F885" s="28"/>
      <c r="G885" s="28"/>
      <c r="H885" s="22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5" customHeight="1" x14ac:dyDescent="0.2">
      <c r="A886" s="28"/>
      <c r="B886" s="28"/>
      <c r="C886" s="28"/>
      <c r="D886" s="28"/>
      <c r="E886" s="28"/>
      <c r="F886" s="28"/>
      <c r="G886" s="28"/>
      <c r="H886" s="22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5" customHeight="1" x14ac:dyDescent="0.2">
      <c r="A887" s="28"/>
      <c r="B887" s="28"/>
      <c r="C887" s="28"/>
      <c r="D887" s="28"/>
      <c r="E887" s="28"/>
      <c r="F887" s="28"/>
      <c r="G887" s="28"/>
      <c r="H887" s="22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5" customHeight="1" x14ac:dyDescent="0.2">
      <c r="A888" s="28"/>
      <c r="B888" s="28"/>
      <c r="C888" s="28"/>
      <c r="D888" s="28"/>
      <c r="E888" s="28"/>
      <c r="F888" s="28"/>
      <c r="G888" s="28"/>
      <c r="H888" s="22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5" customHeight="1" x14ac:dyDescent="0.2">
      <c r="A889" s="28"/>
      <c r="B889" s="28"/>
      <c r="C889" s="28"/>
      <c r="D889" s="28"/>
      <c r="E889" s="28"/>
      <c r="F889" s="28"/>
      <c r="G889" s="28"/>
      <c r="H889" s="22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5" customHeight="1" x14ac:dyDescent="0.2">
      <c r="A890" s="28"/>
      <c r="B890" s="28"/>
      <c r="C890" s="28"/>
      <c r="D890" s="28"/>
      <c r="E890" s="28"/>
      <c r="F890" s="28"/>
      <c r="G890" s="28"/>
      <c r="H890" s="22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5" customHeight="1" x14ac:dyDescent="0.2">
      <c r="A891" s="28"/>
      <c r="B891" s="28"/>
      <c r="C891" s="28"/>
      <c r="D891" s="28"/>
      <c r="E891" s="28"/>
      <c r="F891" s="28"/>
      <c r="G891" s="28"/>
      <c r="H891" s="22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5" customHeight="1" x14ac:dyDescent="0.2">
      <c r="A892" s="28"/>
      <c r="B892" s="28"/>
      <c r="C892" s="28"/>
      <c r="D892" s="28"/>
      <c r="E892" s="28"/>
      <c r="F892" s="28"/>
      <c r="G892" s="28"/>
      <c r="H892" s="22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5" customHeight="1" x14ac:dyDescent="0.2">
      <c r="A893" s="28"/>
      <c r="B893" s="28"/>
      <c r="C893" s="28"/>
      <c r="D893" s="28"/>
      <c r="E893" s="28"/>
      <c r="F893" s="28"/>
      <c r="G893" s="28"/>
      <c r="H893" s="22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5" customHeight="1" x14ac:dyDescent="0.2">
      <c r="A894" s="28"/>
      <c r="B894" s="28"/>
      <c r="C894" s="28"/>
      <c r="D894" s="28"/>
      <c r="E894" s="28"/>
      <c r="F894" s="28"/>
      <c r="G894" s="28"/>
      <c r="H894" s="22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5" customHeight="1" x14ac:dyDescent="0.2">
      <c r="A895" s="28"/>
      <c r="B895" s="28"/>
      <c r="C895" s="28"/>
      <c r="D895" s="28"/>
      <c r="E895" s="28"/>
      <c r="F895" s="28"/>
      <c r="G895" s="28"/>
      <c r="H895" s="22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5" customHeight="1" x14ac:dyDescent="0.2">
      <c r="A896" s="28"/>
      <c r="B896" s="28"/>
      <c r="C896" s="28"/>
      <c r="D896" s="28"/>
      <c r="E896" s="28"/>
      <c r="F896" s="28"/>
      <c r="G896" s="28"/>
      <c r="H896" s="22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5" customHeight="1" x14ac:dyDescent="0.2">
      <c r="A897" s="28"/>
      <c r="B897" s="28"/>
      <c r="C897" s="28"/>
      <c r="D897" s="28"/>
      <c r="E897" s="28"/>
      <c r="F897" s="28"/>
      <c r="G897" s="28"/>
      <c r="H897" s="22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5" customHeight="1" x14ac:dyDescent="0.2">
      <c r="A898" s="28"/>
      <c r="B898" s="28"/>
      <c r="C898" s="28"/>
      <c r="D898" s="28"/>
      <c r="E898" s="28"/>
      <c r="F898" s="28"/>
      <c r="G898" s="28"/>
      <c r="H898" s="22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5" customHeight="1" x14ac:dyDescent="0.2">
      <c r="A899" s="28"/>
      <c r="B899" s="28"/>
      <c r="C899" s="28"/>
      <c r="D899" s="28"/>
      <c r="E899" s="28"/>
      <c r="F899" s="28"/>
      <c r="G899" s="28"/>
      <c r="H899" s="22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5" customHeight="1" x14ac:dyDescent="0.2">
      <c r="A900" s="28"/>
      <c r="B900" s="28"/>
      <c r="C900" s="28"/>
      <c r="D900" s="28"/>
      <c r="E900" s="28"/>
      <c r="F900" s="28"/>
      <c r="G900" s="28"/>
      <c r="H900" s="22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5" customHeight="1" x14ac:dyDescent="0.2">
      <c r="A901" s="28"/>
      <c r="B901" s="28"/>
      <c r="C901" s="28"/>
      <c r="D901" s="28"/>
      <c r="E901" s="28"/>
      <c r="F901" s="28"/>
      <c r="G901" s="28"/>
      <c r="H901" s="22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5" customHeight="1" x14ac:dyDescent="0.2">
      <c r="A902" s="28"/>
      <c r="B902" s="28"/>
      <c r="C902" s="28"/>
      <c r="D902" s="28"/>
      <c r="E902" s="28"/>
      <c r="F902" s="28"/>
      <c r="G902" s="28"/>
      <c r="H902" s="22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5" customHeight="1" x14ac:dyDescent="0.2">
      <c r="A903" s="28"/>
      <c r="B903" s="28"/>
      <c r="C903" s="28"/>
      <c r="D903" s="28"/>
      <c r="E903" s="28"/>
      <c r="F903" s="28"/>
      <c r="G903" s="28"/>
      <c r="H903" s="22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5" customHeight="1" x14ac:dyDescent="0.2">
      <c r="A904" s="28"/>
      <c r="B904" s="28"/>
      <c r="C904" s="28"/>
      <c r="D904" s="28"/>
      <c r="E904" s="28"/>
      <c r="F904" s="28"/>
      <c r="G904" s="28"/>
      <c r="H904" s="22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5" customHeight="1" x14ac:dyDescent="0.2">
      <c r="A905" s="28"/>
      <c r="B905" s="28"/>
      <c r="C905" s="28"/>
      <c r="D905" s="28"/>
      <c r="E905" s="28"/>
      <c r="F905" s="28"/>
      <c r="G905" s="28"/>
      <c r="H905" s="22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5" customHeight="1" x14ac:dyDescent="0.2">
      <c r="A906" s="28"/>
      <c r="B906" s="28"/>
      <c r="C906" s="28"/>
      <c r="D906" s="28"/>
      <c r="E906" s="28"/>
      <c r="F906" s="28"/>
      <c r="G906" s="28"/>
      <c r="H906" s="22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5" customHeight="1" x14ac:dyDescent="0.2">
      <c r="A907" s="28"/>
      <c r="B907" s="28"/>
      <c r="C907" s="28"/>
      <c r="D907" s="28"/>
      <c r="E907" s="28"/>
      <c r="F907" s="28"/>
      <c r="G907" s="28"/>
      <c r="H907" s="22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5" customHeight="1" x14ac:dyDescent="0.2">
      <c r="A908" s="28"/>
      <c r="B908" s="28"/>
      <c r="C908" s="28"/>
      <c r="D908" s="28"/>
      <c r="E908" s="28"/>
      <c r="F908" s="28"/>
      <c r="G908" s="28"/>
      <c r="H908" s="22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5" customHeight="1" x14ac:dyDescent="0.2">
      <c r="A909" s="28"/>
      <c r="B909" s="28"/>
      <c r="C909" s="28"/>
      <c r="D909" s="28"/>
      <c r="E909" s="28"/>
      <c r="F909" s="28"/>
      <c r="G909" s="28"/>
      <c r="H909" s="22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5" customHeight="1" x14ac:dyDescent="0.2">
      <c r="A910" s="28"/>
      <c r="B910" s="28"/>
      <c r="C910" s="28"/>
      <c r="D910" s="28"/>
      <c r="E910" s="28"/>
      <c r="F910" s="28"/>
      <c r="G910" s="28"/>
      <c r="H910" s="22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5" customHeight="1" x14ac:dyDescent="0.2">
      <c r="A911" s="28"/>
      <c r="B911" s="28"/>
      <c r="C911" s="28"/>
      <c r="D911" s="28"/>
      <c r="E911" s="28"/>
      <c r="F911" s="28"/>
      <c r="G911" s="28"/>
      <c r="H911" s="22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5" customHeight="1" x14ac:dyDescent="0.2">
      <c r="A912" s="28"/>
      <c r="B912" s="28"/>
      <c r="C912" s="28"/>
      <c r="D912" s="28"/>
      <c r="E912" s="28"/>
      <c r="F912" s="28"/>
      <c r="G912" s="28"/>
      <c r="H912" s="22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5" customHeight="1" x14ac:dyDescent="0.2">
      <c r="A913" s="28"/>
      <c r="B913" s="28"/>
      <c r="C913" s="28"/>
      <c r="D913" s="28"/>
      <c r="E913" s="28"/>
      <c r="F913" s="28"/>
      <c r="G913" s="28"/>
      <c r="H913" s="22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5" customHeight="1" x14ac:dyDescent="0.2">
      <c r="A914" s="28"/>
      <c r="B914" s="28"/>
      <c r="C914" s="28"/>
      <c r="D914" s="28"/>
      <c r="E914" s="28"/>
      <c r="F914" s="28"/>
      <c r="G914" s="28"/>
      <c r="H914" s="22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5" customHeight="1" x14ac:dyDescent="0.2">
      <c r="A915" s="28"/>
      <c r="B915" s="28"/>
      <c r="C915" s="28"/>
      <c r="D915" s="28"/>
      <c r="E915" s="28"/>
      <c r="F915" s="28"/>
      <c r="G915" s="28"/>
      <c r="H915" s="22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5" customHeight="1" x14ac:dyDescent="0.2">
      <c r="A916" s="28"/>
      <c r="B916" s="28"/>
      <c r="C916" s="28"/>
      <c r="D916" s="28"/>
      <c r="E916" s="28"/>
      <c r="F916" s="28"/>
      <c r="G916" s="28"/>
      <c r="H916" s="22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5" customHeight="1" x14ac:dyDescent="0.2">
      <c r="A917" s="28"/>
      <c r="B917" s="28"/>
      <c r="C917" s="28"/>
      <c r="D917" s="28"/>
      <c r="E917" s="28"/>
      <c r="F917" s="28"/>
      <c r="G917" s="28"/>
      <c r="H917" s="22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5" customHeight="1" x14ac:dyDescent="0.2">
      <c r="A918" s="28"/>
      <c r="B918" s="28"/>
      <c r="C918" s="28"/>
      <c r="D918" s="28"/>
      <c r="E918" s="28"/>
      <c r="F918" s="28"/>
      <c r="G918" s="28"/>
      <c r="H918" s="22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5" customHeight="1" x14ac:dyDescent="0.2">
      <c r="A919" s="28"/>
      <c r="B919" s="28"/>
      <c r="C919" s="28"/>
      <c r="D919" s="28"/>
      <c r="E919" s="28"/>
      <c r="F919" s="28"/>
      <c r="G919" s="28"/>
      <c r="H919" s="22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5" customHeight="1" x14ac:dyDescent="0.2">
      <c r="A920" s="28"/>
      <c r="B920" s="28"/>
      <c r="C920" s="28"/>
      <c r="D920" s="28"/>
      <c r="E920" s="28"/>
      <c r="F920" s="28"/>
      <c r="G920" s="28"/>
      <c r="H920" s="22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5" customHeight="1" x14ac:dyDescent="0.2">
      <c r="A921" s="28"/>
      <c r="B921" s="28"/>
      <c r="C921" s="28"/>
      <c r="D921" s="28"/>
      <c r="E921" s="28"/>
      <c r="F921" s="28"/>
      <c r="G921" s="28"/>
      <c r="H921" s="22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5" customHeight="1" x14ac:dyDescent="0.2">
      <c r="A922" s="28"/>
      <c r="B922" s="28"/>
      <c r="C922" s="28"/>
      <c r="D922" s="28"/>
      <c r="E922" s="28"/>
      <c r="F922" s="28"/>
      <c r="G922" s="28"/>
      <c r="H922" s="22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5" customHeight="1" x14ac:dyDescent="0.2">
      <c r="A923" s="28"/>
      <c r="B923" s="28"/>
      <c r="C923" s="28"/>
      <c r="D923" s="28"/>
      <c r="E923" s="28"/>
      <c r="F923" s="28"/>
      <c r="G923" s="28"/>
      <c r="H923" s="22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5" customHeight="1" x14ac:dyDescent="0.2">
      <c r="A924" s="28"/>
      <c r="B924" s="28"/>
      <c r="C924" s="28"/>
      <c r="D924" s="28"/>
      <c r="E924" s="28"/>
      <c r="F924" s="28"/>
      <c r="G924" s="28"/>
      <c r="H924" s="22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5" customHeight="1" x14ac:dyDescent="0.2">
      <c r="A925" s="28"/>
      <c r="B925" s="28"/>
      <c r="C925" s="28"/>
      <c r="D925" s="28"/>
      <c r="E925" s="28"/>
      <c r="F925" s="28"/>
      <c r="G925" s="28"/>
      <c r="H925" s="22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5" customHeight="1" x14ac:dyDescent="0.2">
      <c r="A926" s="28"/>
      <c r="B926" s="28"/>
      <c r="C926" s="28"/>
      <c r="D926" s="28"/>
      <c r="E926" s="28"/>
      <c r="F926" s="28"/>
      <c r="G926" s="28"/>
      <c r="H926" s="22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5" customHeight="1" x14ac:dyDescent="0.2">
      <c r="A927" s="28"/>
      <c r="B927" s="28"/>
      <c r="C927" s="28"/>
      <c r="D927" s="28"/>
      <c r="E927" s="28"/>
      <c r="F927" s="28"/>
      <c r="G927" s="28"/>
      <c r="H927" s="22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5" customHeight="1" x14ac:dyDescent="0.2">
      <c r="A928" s="28"/>
      <c r="B928" s="28"/>
      <c r="C928" s="28"/>
      <c r="D928" s="28"/>
      <c r="E928" s="28"/>
      <c r="F928" s="28"/>
      <c r="G928" s="28"/>
      <c r="H928" s="22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5" customHeight="1" x14ac:dyDescent="0.2">
      <c r="A929" s="28"/>
      <c r="B929" s="28"/>
      <c r="C929" s="28"/>
      <c r="D929" s="28"/>
      <c r="E929" s="28"/>
      <c r="F929" s="28"/>
      <c r="G929" s="28"/>
      <c r="H929" s="22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5" customHeight="1" x14ac:dyDescent="0.2">
      <c r="A930" s="28"/>
      <c r="B930" s="28"/>
      <c r="C930" s="28"/>
      <c r="D930" s="28"/>
      <c r="E930" s="28"/>
      <c r="F930" s="28"/>
      <c r="G930" s="28"/>
      <c r="H930" s="22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5" customHeight="1" x14ac:dyDescent="0.2">
      <c r="A931" s="28"/>
      <c r="B931" s="28"/>
      <c r="C931" s="28"/>
      <c r="D931" s="28"/>
      <c r="E931" s="28"/>
      <c r="F931" s="28"/>
      <c r="G931" s="28"/>
      <c r="H931" s="22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5" customHeight="1" x14ac:dyDescent="0.2">
      <c r="A932" s="28"/>
      <c r="B932" s="28"/>
      <c r="C932" s="28"/>
      <c r="D932" s="28"/>
      <c r="E932" s="28"/>
      <c r="F932" s="28"/>
      <c r="G932" s="28"/>
      <c r="H932" s="22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5" customHeight="1" x14ac:dyDescent="0.2">
      <c r="A933" s="28"/>
      <c r="B933" s="28"/>
      <c r="C933" s="28"/>
      <c r="D933" s="28"/>
      <c r="E933" s="28"/>
      <c r="F933" s="28"/>
      <c r="G933" s="28"/>
      <c r="H933" s="22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5" customHeight="1" x14ac:dyDescent="0.2">
      <c r="A934" s="28"/>
      <c r="B934" s="28"/>
      <c r="C934" s="28"/>
      <c r="D934" s="28"/>
      <c r="E934" s="28"/>
      <c r="F934" s="28"/>
      <c r="G934" s="28"/>
      <c r="H934" s="22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5" customHeight="1" x14ac:dyDescent="0.2">
      <c r="A935" s="28"/>
      <c r="B935" s="28"/>
      <c r="C935" s="28"/>
      <c r="D935" s="28"/>
      <c r="E935" s="28"/>
      <c r="F935" s="28"/>
      <c r="G935" s="28"/>
      <c r="H935" s="22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5" customHeight="1" x14ac:dyDescent="0.2">
      <c r="A936" s="28"/>
      <c r="B936" s="28"/>
      <c r="C936" s="28"/>
      <c r="D936" s="28"/>
      <c r="E936" s="28"/>
      <c r="F936" s="28"/>
      <c r="G936" s="28"/>
      <c r="H936" s="22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5" customHeight="1" x14ac:dyDescent="0.2">
      <c r="A937" s="28"/>
      <c r="B937" s="28"/>
      <c r="C937" s="28"/>
      <c r="D937" s="28"/>
      <c r="E937" s="28"/>
      <c r="F937" s="28"/>
      <c r="G937" s="28"/>
      <c r="H937" s="22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5" customHeight="1" x14ac:dyDescent="0.2">
      <c r="A938" s="28"/>
      <c r="B938" s="28"/>
      <c r="C938" s="28"/>
      <c r="D938" s="28"/>
      <c r="E938" s="28"/>
      <c r="F938" s="28"/>
      <c r="G938" s="28"/>
      <c r="H938" s="22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5" customHeight="1" x14ac:dyDescent="0.2">
      <c r="A939" s="28"/>
      <c r="B939" s="28"/>
      <c r="C939" s="28"/>
      <c r="D939" s="28"/>
      <c r="E939" s="28"/>
      <c r="F939" s="28"/>
      <c r="G939" s="28"/>
      <c r="H939" s="22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5" customHeight="1" x14ac:dyDescent="0.2">
      <c r="A940" s="28"/>
      <c r="B940" s="28"/>
      <c r="C940" s="28"/>
      <c r="D940" s="28"/>
      <c r="E940" s="28"/>
      <c r="F940" s="28"/>
      <c r="G940" s="28"/>
      <c r="H940" s="22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5" customHeight="1" x14ac:dyDescent="0.2">
      <c r="A941" s="28"/>
      <c r="B941" s="28"/>
      <c r="C941" s="28"/>
      <c r="D941" s="28"/>
      <c r="E941" s="28"/>
      <c r="F941" s="28"/>
      <c r="G941" s="28"/>
      <c r="H941" s="22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5" customHeight="1" x14ac:dyDescent="0.2">
      <c r="A942" s="28"/>
      <c r="B942" s="28"/>
      <c r="C942" s="28"/>
      <c r="D942" s="28"/>
      <c r="E942" s="28"/>
      <c r="F942" s="28"/>
      <c r="G942" s="28"/>
      <c r="H942" s="22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5" customHeight="1" x14ac:dyDescent="0.2">
      <c r="A943" s="28"/>
      <c r="B943" s="28"/>
      <c r="C943" s="28"/>
      <c r="D943" s="28"/>
      <c r="E943" s="28"/>
      <c r="F943" s="28"/>
      <c r="G943" s="28"/>
      <c r="H943" s="22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5" customHeight="1" x14ac:dyDescent="0.2">
      <c r="A944" s="28"/>
      <c r="B944" s="28"/>
      <c r="C944" s="28"/>
      <c r="D944" s="28"/>
      <c r="E944" s="28"/>
      <c r="F944" s="28"/>
      <c r="G944" s="28"/>
      <c r="H944" s="22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5" customHeight="1" x14ac:dyDescent="0.2">
      <c r="A945" s="28"/>
      <c r="B945" s="28"/>
      <c r="C945" s="28"/>
      <c r="D945" s="28"/>
      <c r="E945" s="28"/>
      <c r="F945" s="28"/>
      <c r="G945" s="28"/>
      <c r="H945" s="22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5" customHeight="1" x14ac:dyDescent="0.2">
      <c r="A946" s="28"/>
      <c r="B946" s="28"/>
      <c r="C946" s="28"/>
      <c r="D946" s="28"/>
      <c r="E946" s="28"/>
      <c r="F946" s="28"/>
      <c r="G946" s="28"/>
      <c r="H946" s="22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5" customHeight="1" x14ac:dyDescent="0.2">
      <c r="A947" s="28"/>
      <c r="B947" s="28"/>
      <c r="C947" s="28"/>
      <c r="D947" s="28"/>
      <c r="E947" s="28"/>
      <c r="F947" s="28"/>
      <c r="G947" s="28"/>
      <c r="H947" s="22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5" customHeight="1" x14ac:dyDescent="0.2">
      <c r="A948" s="28"/>
      <c r="B948" s="28"/>
      <c r="C948" s="28"/>
      <c r="D948" s="28"/>
      <c r="E948" s="28"/>
      <c r="F948" s="28"/>
      <c r="G948" s="28"/>
      <c r="H948" s="22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5" customHeight="1" x14ac:dyDescent="0.2">
      <c r="A949" s="28"/>
      <c r="B949" s="28"/>
      <c r="C949" s="28"/>
      <c r="D949" s="28"/>
      <c r="E949" s="28"/>
      <c r="F949" s="28"/>
      <c r="G949" s="28"/>
      <c r="H949" s="22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5" customHeight="1" x14ac:dyDescent="0.2">
      <c r="A950" s="28"/>
      <c r="B950" s="28"/>
      <c r="C950" s="28"/>
      <c r="D950" s="28"/>
      <c r="E950" s="28"/>
      <c r="F950" s="28"/>
      <c r="G950" s="28"/>
      <c r="H950" s="22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5" customHeight="1" x14ac:dyDescent="0.2">
      <c r="A951" s="28"/>
      <c r="B951" s="28"/>
      <c r="C951" s="28"/>
      <c r="D951" s="28"/>
      <c r="E951" s="28"/>
      <c r="F951" s="28"/>
      <c r="G951" s="28"/>
      <c r="H951" s="22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5" customHeight="1" x14ac:dyDescent="0.2">
      <c r="A952" s="28"/>
      <c r="B952" s="28"/>
      <c r="C952" s="28"/>
      <c r="D952" s="28"/>
      <c r="E952" s="28"/>
      <c r="F952" s="28"/>
      <c r="G952" s="28"/>
      <c r="H952" s="22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5" customHeight="1" x14ac:dyDescent="0.2">
      <c r="A953" s="28"/>
      <c r="B953" s="28"/>
      <c r="C953" s="28"/>
      <c r="D953" s="28"/>
      <c r="E953" s="28"/>
      <c r="F953" s="28"/>
      <c r="G953" s="28"/>
      <c r="H953" s="22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5" customHeight="1" x14ac:dyDescent="0.2">
      <c r="A954" s="28"/>
      <c r="B954" s="28"/>
      <c r="C954" s="28"/>
      <c r="D954" s="28"/>
      <c r="E954" s="28"/>
      <c r="F954" s="28"/>
      <c r="G954" s="28"/>
      <c r="H954" s="22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5" customHeight="1" x14ac:dyDescent="0.2">
      <c r="A955" s="28"/>
      <c r="B955" s="28"/>
      <c r="C955" s="28"/>
      <c r="D955" s="28"/>
      <c r="E955" s="28"/>
      <c r="F955" s="28"/>
      <c r="G955" s="28"/>
      <c r="H955" s="22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5" customHeight="1" x14ac:dyDescent="0.2">
      <c r="A956" s="28"/>
      <c r="B956" s="28"/>
      <c r="C956" s="28"/>
      <c r="D956" s="28"/>
      <c r="E956" s="28"/>
      <c r="F956" s="28"/>
      <c r="G956" s="28"/>
      <c r="H956" s="22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5" customHeight="1" x14ac:dyDescent="0.2">
      <c r="A957" s="28"/>
      <c r="B957" s="28"/>
      <c r="C957" s="28"/>
      <c r="D957" s="28"/>
      <c r="E957" s="28"/>
      <c r="F957" s="28"/>
      <c r="G957" s="28"/>
      <c r="H957" s="22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5" customHeight="1" x14ac:dyDescent="0.2">
      <c r="A958" s="28"/>
      <c r="B958" s="28"/>
      <c r="C958" s="28"/>
      <c r="D958" s="28"/>
      <c r="E958" s="28"/>
      <c r="F958" s="28"/>
      <c r="G958" s="28"/>
      <c r="H958" s="22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5" customHeight="1" x14ac:dyDescent="0.2">
      <c r="A959" s="28"/>
      <c r="B959" s="28"/>
      <c r="C959" s="28"/>
      <c r="D959" s="28"/>
      <c r="E959" s="28"/>
      <c r="F959" s="28"/>
      <c r="G959" s="28"/>
      <c r="H959" s="22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5" customHeight="1" x14ac:dyDescent="0.2">
      <c r="A960" s="28"/>
      <c r="B960" s="28"/>
      <c r="C960" s="28"/>
      <c r="D960" s="28"/>
      <c r="E960" s="28"/>
      <c r="F960" s="28"/>
      <c r="G960" s="28"/>
      <c r="H960" s="22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5" customHeight="1" x14ac:dyDescent="0.2">
      <c r="A961" s="28"/>
      <c r="B961" s="28"/>
      <c r="C961" s="28"/>
      <c r="D961" s="28"/>
      <c r="E961" s="28"/>
      <c r="F961" s="28"/>
      <c r="G961" s="28"/>
      <c r="H961" s="22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5" customHeight="1" x14ac:dyDescent="0.2">
      <c r="A962" s="28"/>
      <c r="B962" s="28"/>
      <c r="C962" s="28"/>
      <c r="D962" s="28"/>
      <c r="E962" s="28"/>
      <c r="F962" s="28"/>
      <c r="G962" s="28"/>
      <c r="H962" s="22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5" customHeight="1" x14ac:dyDescent="0.2">
      <c r="A963" s="28"/>
      <c r="B963" s="28"/>
      <c r="C963" s="28"/>
      <c r="D963" s="28"/>
      <c r="E963" s="28"/>
      <c r="F963" s="28"/>
      <c r="G963" s="28"/>
      <c r="H963" s="22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5" customHeight="1" x14ac:dyDescent="0.2">
      <c r="A964" s="28"/>
      <c r="B964" s="28"/>
      <c r="C964" s="28"/>
      <c r="D964" s="28"/>
      <c r="E964" s="28"/>
      <c r="F964" s="28"/>
      <c r="G964" s="28"/>
      <c r="H964" s="22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5" customHeight="1" x14ac:dyDescent="0.2">
      <c r="A965" s="28"/>
      <c r="B965" s="28"/>
      <c r="C965" s="28"/>
      <c r="D965" s="28"/>
      <c r="E965" s="28"/>
      <c r="F965" s="28"/>
      <c r="G965" s="28"/>
      <c r="H965" s="22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5" customHeight="1" x14ac:dyDescent="0.2">
      <c r="A966" s="28"/>
      <c r="B966" s="28"/>
      <c r="C966" s="28"/>
      <c r="D966" s="28"/>
      <c r="E966" s="28"/>
      <c r="F966" s="28"/>
      <c r="G966" s="28"/>
      <c r="H966" s="22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5" customHeight="1" x14ac:dyDescent="0.2">
      <c r="A967" s="28"/>
      <c r="B967" s="28"/>
      <c r="C967" s="28"/>
      <c r="D967" s="28"/>
      <c r="E967" s="28"/>
      <c r="F967" s="28"/>
      <c r="G967" s="28"/>
      <c r="H967" s="22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5" customHeight="1" x14ac:dyDescent="0.2">
      <c r="A968" s="28"/>
      <c r="B968" s="28"/>
      <c r="C968" s="28"/>
      <c r="D968" s="28"/>
      <c r="E968" s="28"/>
      <c r="F968" s="28"/>
      <c r="G968" s="28"/>
      <c r="H968" s="22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5" customHeight="1" x14ac:dyDescent="0.2">
      <c r="A969" s="28"/>
      <c r="B969" s="28"/>
      <c r="C969" s="28"/>
      <c r="D969" s="28"/>
      <c r="E969" s="28"/>
      <c r="F969" s="28"/>
      <c r="G969" s="28"/>
      <c r="H969" s="22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5" customHeight="1" x14ac:dyDescent="0.2">
      <c r="A970" s="28"/>
      <c r="B970" s="28"/>
      <c r="C970" s="28"/>
      <c r="D970" s="28"/>
      <c r="E970" s="28"/>
      <c r="F970" s="28"/>
      <c r="G970" s="28"/>
      <c r="H970" s="22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5" customHeight="1" x14ac:dyDescent="0.2">
      <c r="A971" s="28"/>
      <c r="B971" s="28"/>
      <c r="C971" s="28"/>
      <c r="D971" s="28"/>
      <c r="E971" s="28"/>
      <c r="F971" s="28"/>
      <c r="G971" s="28"/>
      <c r="H971" s="22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5" customHeight="1" x14ac:dyDescent="0.2">
      <c r="A972" s="28"/>
      <c r="B972" s="28"/>
      <c r="C972" s="28"/>
      <c r="D972" s="28"/>
      <c r="E972" s="28"/>
      <c r="F972" s="28"/>
      <c r="G972" s="28"/>
      <c r="H972" s="22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5" customHeight="1" x14ac:dyDescent="0.2">
      <c r="A973" s="28"/>
      <c r="B973" s="28"/>
      <c r="C973" s="28"/>
      <c r="D973" s="28"/>
      <c r="E973" s="28"/>
      <c r="F973" s="28"/>
      <c r="G973" s="28"/>
      <c r="H973" s="22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5" customHeight="1" x14ac:dyDescent="0.2">
      <c r="A974" s="28"/>
      <c r="B974" s="28"/>
      <c r="C974" s="28"/>
      <c r="D974" s="28"/>
      <c r="E974" s="28"/>
      <c r="F974" s="28"/>
      <c r="G974" s="28"/>
      <c r="H974" s="22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5" customHeight="1" x14ac:dyDescent="0.2">
      <c r="A975" s="28"/>
      <c r="B975" s="28"/>
      <c r="C975" s="28"/>
      <c r="D975" s="28"/>
      <c r="E975" s="28"/>
      <c r="F975" s="28"/>
      <c r="G975" s="28"/>
      <c r="H975" s="22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5" customHeight="1" x14ac:dyDescent="0.2">
      <c r="A976" s="28"/>
      <c r="B976" s="28"/>
      <c r="C976" s="28"/>
      <c r="D976" s="28"/>
      <c r="E976" s="28"/>
      <c r="F976" s="28"/>
      <c r="G976" s="28"/>
      <c r="H976" s="22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5" customHeight="1" x14ac:dyDescent="0.2">
      <c r="A977" s="28"/>
      <c r="B977" s="28"/>
      <c r="C977" s="28"/>
      <c r="D977" s="28"/>
      <c r="E977" s="28"/>
      <c r="F977" s="28"/>
      <c r="G977" s="28"/>
      <c r="H977" s="22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5" customHeight="1" x14ac:dyDescent="0.2">
      <c r="A978" s="28"/>
      <c r="B978" s="28"/>
      <c r="C978" s="28"/>
      <c r="D978" s="28"/>
      <c r="E978" s="28"/>
      <c r="F978" s="28"/>
      <c r="G978" s="28"/>
      <c r="H978" s="22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5" customHeight="1" x14ac:dyDescent="0.2">
      <c r="A979" s="28"/>
      <c r="B979" s="28"/>
      <c r="C979" s="28"/>
      <c r="D979" s="28"/>
      <c r="E979" s="28"/>
      <c r="F979" s="28"/>
      <c r="G979" s="28"/>
      <c r="H979" s="22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5" customHeight="1" x14ac:dyDescent="0.2">
      <c r="A980" s="28"/>
      <c r="B980" s="28"/>
      <c r="C980" s="28"/>
      <c r="D980" s="28"/>
      <c r="E980" s="28"/>
      <c r="F980" s="28"/>
      <c r="G980" s="28"/>
      <c r="H980" s="22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5" customHeight="1" x14ac:dyDescent="0.2">
      <c r="A981" s="28"/>
      <c r="B981" s="28"/>
      <c r="C981" s="28"/>
      <c r="D981" s="28"/>
      <c r="E981" s="28"/>
      <c r="F981" s="28"/>
      <c r="G981" s="28"/>
      <c r="H981" s="22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5" customHeight="1" x14ac:dyDescent="0.2">
      <c r="A982" s="28"/>
      <c r="B982" s="28"/>
      <c r="C982" s="28"/>
      <c r="D982" s="28"/>
      <c r="E982" s="28"/>
      <c r="F982" s="28"/>
      <c r="G982" s="28"/>
      <c r="H982" s="22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5" customHeight="1" x14ac:dyDescent="0.2">
      <c r="A983" s="28"/>
      <c r="B983" s="28"/>
      <c r="C983" s="28"/>
      <c r="D983" s="28"/>
      <c r="E983" s="28"/>
      <c r="F983" s="28"/>
      <c r="G983" s="28"/>
      <c r="H983" s="22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5" customHeight="1" x14ac:dyDescent="0.2">
      <c r="A984" s="28"/>
      <c r="B984" s="28"/>
      <c r="C984" s="28"/>
      <c r="D984" s="28"/>
      <c r="E984" s="28"/>
      <c r="F984" s="28"/>
      <c r="G984" s="28"/>
      <c r="H984" s="22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5" customHeight="1" x14ac:dyDescent="0.2">
      <c r="A985" s="28"/>
      <c r="B985" s="28"/>
      <c r="C985" s="28"/>
      <c r="D985" s="28"/>
      <c r="E985" s="28"/>
      <c r="F985" s="28"/>
      <c r="G985" s="28"/>
      <c r="H985" s="22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5" customHeight="1" x14ac:dyDescent="0.2">
      <c r="A986" s="28"/>
      <c r="B986" s="28"/>
      <c r="C986" s="28"/>
      <c r="D986" s="28"/>
      <c r="E986" s="28"/>
      <c r="F986" s="28"/>
      <c r="G986" s="28"/>
      <c r="H986" s="22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5" customHeight="1" x14ac:dyDescent="0.2">
      <c r="A987" s="28"/>
      <c r="B987" s="28"/>
      <c r="C987" s="28"/>
      <c r="D987" s="28"/>
      <c r="E987" s="28"/>
      <c r="F987" s="28"/>
      <c r="G987" s="28"/>
      <c r="H987" s="22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5" customHeight="1" x14ac:dyDescent="0.2">
      <c r="A988" s="28"/>
      <c r="B988" s="28"/>
      <c r="C988" s="28"/>
      <c r="D988" s="28"/>
      <c r="E988" s="28"/>
      <c r="F988" s="28"/>
      <c r="G988" s="28"/>
      <c r="H988" s="22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5" customHeight="1" x14ac:dyDescent="0.2">
      <c r="A989" s="28"/>
      <c r="B989" s="28"/>
      <c r="C989" s="28"/>
      <c r="D989" s="28"/>
      <c r="E989" s="28"/>
      <c r="F989" s="28"/>
      <c r="G989" s="28"/>
      <c r="H989" s="22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5" customHeight="1" x14ac:dyDescent="0.2">
      <c r="A990" s="28"/>
      <c r="B990" s="28"/>
      <c r="C990" s="28"/>
      <c r="D990" s="28"/>
      <c r="E990" s="28"/>
      <c r="F990" s="28"/>
      <c r="G990" s="28"/>
      <c r="H990" s="22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5" customHeight="1" x14ac:dyDescent="0.2">
      <c r="A991" s="28"/>
      <c r="B991" s="28"/>
      <c r="C991" s="28"/>
      <c r="D991" s="28"/>
      <c r="E991" s="28"/>
      <c r="F991" s="28"/>
      <c r="G991" s="28"/>
      <c r="H991" s="22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5" customHeight="1" x14ac:dyDescent="0.2">
      <c r="A992" s="28"/>
      <c r="B992" s="28"/>
      <c r="C992" s="28"/>
      <c r="D992" s="28"/>
      <c r="E992" s="28"/>
      <c r="F992" s="28"/>
      <c r="G992" s="28"/>
      <c r="H992" s="22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5" customHeight="1" x14ac:dyDescent="0.2">
      <c r="A993" s="28"/>
      <c r="B993" s="28"/>
      <c r="C993" s="28"/>
      <c r="D993" s="28"/>
      <c r="E993" s="28"/>
      <c r="F993" s="28"/>
      <c r="G993" s="28"/>
      <c r="H993" s="22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5" customHeight="1" x14ac:dyDescent="0.2">
      <c r="A994" s="28"/>
      <c r="B994" s="28"/>
      <c r="C994" s="28"/>
      <c r="D994" s="28"/>
      <c r="E994" s="28"/>
      <c r="F994" s="28"/>
      <c r="G994" s="28"/>
      <c r="H994" s="22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5" customHeight="1" x14ac:dyDescent="0.2">
      <c r="A995" s="28"/>
      <c r="B995" s="28"/>
      <c r="C995" s="28"/>
      <c r="D995" s="28"/>
      <c r="E995" s="28"/>
      <c r="F995" s="28"/>
      <c r="G995" s="28"/>
      <c r="H995" s="22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5" customHeight="1" x14ac:dyDescent="0.2">
      <c r="A996" s="28"/>
      <c r="B996" s="28"/>
      <c r="C996" s="28"/>
      <c r="D996" s="28"/>
      <c r="E996" s="28"/>
      <c r="F996" s="28"/>
      <c r="G996" s="28"/>
      <c r="H996" s="22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5" customHeight="1" x14ac:dyDescent="0.2">
      <c r="A997" s="28"/>
      <c r="B997" s="28"/>
      <c r="C997" s="28"/>
      <c r="D997" s="28"/>
      <c r="E997" s="28"/>
      <c r="F997" s="28"/>
      <c r="G997" s="28"/>
      <c r="H997" s="22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5" customHeight="1" x14ac:dyDescent="0.2">
      <c r="A998" s="28"/>
      <c r="B998" s="28"/>
      <c r="C998" s="28"/>
      <c r="D998" s="28"/>
      <c r="E998" s="28"/>
      <c r="F998" s="28"/>
      <c r="G998" s="28"/>
      <c r="H998" s="22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5" customHeight="1" x14ac:dyDescent="0.2">
      <c r="A999" s="28"/>
      <c r="B999" s="28"/>
      <c r="C999" s="28"/>
      <c r="D999" s="28"/>
      <c r="E999" s="28"/>
      <c r="F999" s="28"/>
      <c r="G999" s="28"/>
      <c r="H999" s="22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5" customHeight="1" x14ac:dyDescent="0.2">
      <c r="A1000" s="28"/>
      <c r="B1000" s="28"/>
      <c r="C1000" s="28"/>
      <c r="D1000" s="28"/>
      <c r="E1000" s="28"/>
      <c r="F1000" s="28"/>
      <c r="G1000" s="28"/>
      <c r="H1000" s="22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autoFilter ref="A1:P46" xr:uid="{00000000-0009-0000-0000-00000B000000}"/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625" defaultRowHeight="15" customHeight="1" x14ac:dyDescent="0.2"/>
  <cols>
    <col min="1" max="1" width="28.625" customWidth="1"/>
    <col min="2" max="2" width="8.25" customWidth="1"/>
    <col min="3" max="4" width="11.875" customWidth="1"/>
    <col min="5" max="5" width="11.125" customWidth="1"/>
    <col min="6" max="6" width="9" customWidth="1"/>
    <col min="7" max="12" width="7.625" customWidth="1"/>
    <col min="13" max="13" width="8.25" customWidth="1"/>
    <col min="14" max="26" width="7.625" customWidth="1"/>
  </cols>
  <sheetData>
    <row r="1" spans="1:26" ht="13.5" customHeight="1" x14ac:dyDescent="0.2">
      <c r="A1" s="15" t="s">
        <v>53</v>
      </c>
      <c r="B1" s="17" t="s">
        <v>39</v>
      </c>
      <c r="C1" s="17" t="s">
        <v>14</v>
      </c>
      <c r="D1" s="17" t="s">
        <v>15</v>
      </c>
      <c r="E1" s="15" t="s">
        <v>49</v>
      </c>
      <c r="F1" s="15" t="s">
        <v>45</v>
      </c>
      <c r="G1" s="15" t="s">
        <v>51</v>
      </c>
      <c r="H1" s="15"/>
      <c r="I1" s="15"/>
      <c r="J1" s="15"/>
      <c r="K1" s="15"/>
      <c r="L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3.5" customHeight="1" x14ac:dyDescent="0.2">
      <c r="A2" s="15" t="s">
        <v>70</v>
      </c>
      <c r="B2" s="17" t="s">
        <v>56</v>
      </c>
      <c r="C2" s="17" t="s">
        <v>62</v>
      </c>
      <c r="D2" s="17" t="s">
        <v>63</v>
      </c>
      <c r="E2" s="19">
        <v>0.5</v>
      </c>
      <c r="F2" s="15">
        <v>2</v>
      </c>
      <c r="G2" s="15" t="s">
        <v>46</v>
      </c>
      <c r="H2" s="15"/>
      <c r="I2" s="15"/>
      <c r="J2" s="15"/>
      <c r="K2" s="15"/>
      <c r="L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2">
      <c r="A3" s="15" t="s">
        <v>90</v>
      </c>
      <c r="B3" s="17" t="s">
        <v>78</v>
      </c>
      <c r="C3" s="17" t="s">
        <v>80</v>
      </c>
      <c r="D3" s="17" t="s">
        <v>80</v>
      </c>
      <c r="E3" s="19">
        <v>0.41666666666666669</v>
      </c>
      <c r="F3" s="15">
        <v>1</v>
      </c>
      <c r="G3" s="15" t="s">
        <v>84</v>
      </c>
      <c r="H3" s="15"/>
      <c r="I3" s="15"/>
      <c r="J3" s="15"/>
      <c r="K3" s="15"/>
      <c r="L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x14ac:dyDescent="0.2">
      <c r="A4" s="33" t="s">
        <v>112</v>
      </c>
      <c r="B4" s="34" t="s">
        <v>103</v>
      </c>
      <c r="C4" s="34" t="s">
        <v>107</v>
      </c>
      <c r="D4" s="34" t="s">
        <v>108</v>
      </c>
      <c r="E4" s="95">
        <v>0.41666666666666669</v>
      </c>
      <c r="F4" s="33">
        <v>8</v>
      </c>
      <c r="G4" s="33" t="s">
        <v>84</v>
      </c>
      <c r="H4" s="15"/>
      <c r="I4" s="15"/>
      <c r="J4" s="15"/>
      <c r="K4" s="15"/>
      <c r="L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">
      <c r="A5" s="15" t="s">
        <v>126</v>
      </c>
      <c r="B5" s="17" t="s">
        <v>119</v>
      </c>
      <c r="C5" s="17" t="s">
        <v>62</v>
      </c>
      <c r="D5" s="17" t="s">
        <v>63</v>
      </c>
      <c r="E5" s="19">
        <v>0.75</v>
      </c>
      <c r="F5" s="15">
        <v>5</v>
      </c>
      <c r="G5" s="15" t="s">
        <v>124</v>
      </c>
      <c r="H5" s="15"/>
      <c r="I5" s="15"/>
      <c r="J5" s="15"/>
      <c r="K5" s="15"/>
      <c r="L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 x14ac:dyDescent="0.2">
      <c r="A6" s="15" t="s">
        <v>139</v>
      </c>
      <c r="B6" s="17" t="s">
        <v>132</v>
      </c>
      <c r="C6" s="17" t="s">
        <v>135</v>
      </c>
      <c r="D6" s="17" t="s">
        <v>136</v>
      </c>
      <c r="E6" s="19">
        <v>0.5</v>
      </c>
      <c r="F6" s="15">
        <v>5</v>
      </c>
      <c r="G6" s="15" t="s">
        <v>84</v>
      </c>
      <c r="H6" s="15"/>
      <c r="I6" s="15"/>
      <c r="J6" s="15"/>
      <c r="K6" s="15"/>
      <c r="L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x14ac:dyDescent="0.2">
      <c r="A7" s="15" t="s">
        <v>155</v>
      </c>
      <c r="B7" s="17" t="s">
        <v>146</v>
      </c>
      <c r="C7" s="17" t="s">
        <v>149</v>
      </c>
      <c r="D7" s="17" t="s">
        <v>150</v>
      </c>
      <c r="E7" s="19">
        <v>0.83333333333333337</v>
      </c>
      <c r="F7" s="15">
        <v>3</v>
      </c>
      <c r="G7" s="15" t="s">
        <v>98</v>
      </c>
      <c r="H7" s="15"/>
      <c r="I7" s="15"/>
      <c r="J7" s="15"/>
      <c r="K7" s="15"/>
      <c r="L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 x14ac:dyDescent="0.2">
      <c r="A8" s="15" t="s">
        <v>170</v>
      </c>
      <c r="B8" s="17" t="s">
        <v>165</v>
      </c>
      <c r="C8" s="17" t="s">
        <v>167</v>
      </c>
      <c r="D8" s="17" t="s">
        <v>168</v>
      </c>
      <c r="E8" s="19">
        <v>0.58333333333333337</v>
      </c>
      <c r="F8" s="15">
        <v>3</v>
      </c>
      <c r="G8" s="15" t="s">
        <v>114</v>
      </c>
      <c r="H8" s="15"/>
      <c r="I8" s="15"/>
      <c r="J8" s="15"/>
      <c r="K8" s="15"/>
      <c r="L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 x14ac:dyDescent="0.2">
      <c r="A9" s="15" t="s">
        <v>179</v>
      </c>
      <c r="B9" s="17" t="s">
        <v>173</v>
      </c>
      <c r="C9" s="17" t="s">
        <v>107</v>
      </c>
      <c r="D9" s="17" t="s">
        <v>175</v>
      </c>
      <c r="E9" s="19">
        <v>0.5</v>
      </c>
      <c r="F9" s="15">
        <v>4</v>
      </c>
      <c r="G9" s="15" t="s">
        <v>46</v>
      </c>
      <c r="H9" s="15"/>
      <c r="I9" s="15"/>
      <c r="J9" s="15"/>
      <c r="K9" s="15"/>
      <c r="L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 x14ac:dyDescent="0.2">
      <c r="A10" s="15" t="s">
        <v>192</v>
      </c>
      <c r="B10" s="17" t="s">
        <v>185</v>
      </c>
      <c r="C10" s="17" t="s">
        <v>107</v>
      </c>
      <c r="D10" s="17" t="s">
        <v>175</v>
      </c>
      <c r="E10" s="19">
        <v>0.75</v>
      </c>
      <c r="F10" s="15">
        <v>2</v>
      </c>
      <c r="G10" s="15" t="s">
        <v>142</v>
      </c>
      <c r="H10" s="15"/>
      <c r="I10" s="15"/>
      <c r="J10" s="15"/>
      <c r="K10" s="15"/>
      <c r="L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 x14ac:dyDescent="0.2">
      <c r="A11" s="15" t="s">
        <v>196</v>
      </c>
      <c r="B11" s="17" t="s">
        <v>193</v>
      </c>
      <c r="C11" s="17" t="s">
        <v>80</v>
      </c>
      <c r="D11" s="17" t="s">
        <v>194</v>
      </c>
      <c r="E11" s="19">
        <v>0.41666666666666669</v>
      </c>
      <c r="F11" s="15">
        <v>2</v>
      </c>
      <c r="G11" s="15" t="s">
        <v>98</v>
      </c>
      <c r="H11" s="15"/>
      <c r="I11" s="15"/>
      <c r="J11" s="15"/>
      <c r="K11" s="15"/>
      <c r="L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 x14ac:dyDescent="0.2">
      <c r="A12" s="15" t="s">
        <v>200</v>
      </c>
      <c r="B12" s="17" t="s">
        <v>198</v>
      </c>
      <c r="C12" s="17" t="s">
        <v>167</v>
      </c>
      <c r="D12" s="17" t="s">
        <v>168</v>
      </c>
      <c r="E12" s="19">
        <v>0.33333333333333331</v>
      </c>
      <c r="F12" s="15">
        <v>8</v>
      </c>
      <c r="G12" s="15" t="s">
        <v>46</v>
      </c>
      <c r="H12" s="15"/>
      <c r="I12" s="15"/>
      <c r="J12" s="15"/>
      <c r="K12" s="15"/>
      <c r="L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 x14ac:dyDescent="0.2">
      <c r="A13" s="15" t="s">
        <v>211</v>
      </c>
      <c r="B13" s="17" t="s">
        <v>206</v>
      </c>
      <c r="C13" s="17" t="s">
        <v>80</v>
      </c>
      <c r="D13" s="17" t="s">
        <v>194</v>
      </c>
      <c r="E13" s="19">
        <v>0.66666666666666663</v>
      </c>
      <c r="F13" s="15">
        <v>5</v>
      </c>
      <c r="G13" s="15" t="s">
        <v>114</v>
      </c>
      <c r="H13" s="15"/>
      <c r="I13" s="15"/>
      <c r="J13" s="15"/>
      <c r="K13" s="15"/>
      <c r="L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 x14ac:dyDescent="0.2">
      <c r="A14" s="15" t="s">
        <v>225</v>
      </c>
      <c r="B14" s="17" t="s">
        <v>218</v>
      </c>
      <c r="C14" s="17" t="s">
        <v>168</v>
      </c>
      <c r="D14" s="17" t="s">
        <v>220</v>
      </c>
      <c r="E14" s="19">
        <v>0.41666666666666669</v>
      </c>
      <c r="F14" s="15">
        <v>5</v>
      </c>
      <c r="G14" s="15" t="s">
        <v>84</v>
      </c>
      <c r="H14" s="15"/>
      <c r="I14" s="15"/>
      <c r="J14" s="15"/>
      <c r="K14" s="15"/>
      <c r="L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 x14ac:dyDescent="0.2">
      <c r="A15" s="15" t="s">
        <v>238</v>
      </c>
      <c r="B15" s="17" t="s">
        <v>232</v>
      </c>
      <c r="C15" s="17" t="s">
        <v>220</v>
      </c>
      <c r="D15" s="17" t="s">
        <v>135</v>
      </c>
      <c r="E15" s="19">
        <v>0.75</v>
      </c>
      <c r="F15" s="15">
        <v>3</v>
      </c>
      <c r="G15" s="15" t="s">
        <v>46</v>
      </c>
      <c r="H15" s="15"/>
      <c r="I15" s="15"/>
      <c r="J15" s="15"/>
      <c r="K15" s="15"/>
      <c r="L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 x14ac:dyDescent="0.2">
      <c r="A16" s="15" t="s">
        <v>250</v>
      </c>
      <c r="B16" s="17" t="s">
        <v>240</v>
      </c>
      <c r="C16" s="17" t="s">
        <v>194</v>
      </c>
      <c r="D16" s="17" t="s">
        <v>62</v>
      </c>
      <c r="E16" s="19">
        <v>0.41666666666666669</v>
      </c>
      <c r="F16" s="15">
        <v>3</v>
      </c>
      <c r="G16" s="15" t="s">
        <v>84</v>
      </c>
      <c r="H16" s="15"/>
      <c r="I16" s="15"/>
      <c r="J16" s="15"/>
      <c r="K16" s="15"/>
      <c r="L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 x14ac:dyDescent="0.2">
      <c r="A17" s="15" t="s">
        <v>255</v>
      </c>
      <c r="B17" s="17" t="s">
        <v>251</v>
      </c>
      <c r="C17" s="17" t="s">
        <v>149</v>
      </c>
      <c r="D17" s="17" t="s">
        <v>253</v>
      </c>
      <c r="E17" s="19">
        <v>0.41666666666666669</v>
      </c>
      <c r="F17" s="15">
        <v>4</v>
      </c>
      <c r="G17" s="15" t="s">
        <v>216</v>
      </c>
      <c r="H17" s="15"/>
      <c r="I17" s="15"/>
      <c r="J17" s="15"/>
      <c r="K17" s="15"/>
      <c r="L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 x14ac:dyDescent="0.2">
      <c r="A18" s="15" t="s">
        <v>259</v>
      </c>
      <c r="B18" s="17" t="s">
        <v>256</v>
      </c>
      <c r="C18" s="17" t="s">
        <v>149</v>
      </c>
      <c r="D18" s="17" t="s">
        <v>253</v>
      </c>
      <c r="E18" s="19">
        <v>0.66666666666666663</v>
      </c>
      <c r="F18" s="15">
        <v>2</v>
      </c>
      <c r="G18" s="15" t="s">
        <v>84</v>
      </c>
      <c r="H18" s="15"/>
      <c r="I18" s="15"/>
      <c r="J18" s="15"/>
      <c r="K18" s="15"/>
      <c r="L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 x14ac:dyDescent="0.2">
      <c r="A19" s="15" t="s">
        <v>265</v>
      </c>
      <c r="B19" s="17" t="s">
        <v>261</v>
      </c>
      <c r="C19" s="17" t="s">
        <v>263</v>
      </c>
      <c r="D19" s="17" t="s">
        <v>263</v>
      </c>
      <c r="E19" s="19">
        <v>0.33333333333333331</v>
      </c>
      <c r="F19" s="15">
        <v>2</v>
      </c>
      <c r="G19" s="15" t="s">
        <v>124</v>
      </c>
      <c r="H19" s="15"/>
      <c r="I19" s="15"/>
      <c r="J19" s="15"/>
      <c r="K19" s="15"/>
      <c r="L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 x14ac:dyDescent="0.2">
      <c r="A20" s="15" t="s">
        <v>270</v>
      </c>
      <c r="B20" s="17" t="s">
        <v>267</v>
      </c>
      <c r="C20" s="17" t="s">
        <v>62</v>
      </c>
      <c r="D20" s="17" t="s">
        <v>62</v>
      </c>
      <c r="E20" s="19">
        <v>0.33333333333333331</v>
      </c>
      <c r="F20" s="15">
        <v>6</v>
      </c>
      <c r="G20" s="15" t="s">
        <v>98</v>
      </c>
      <c r="H20" s="15"/>
      <c r="I20" s="15"/>
      <c r="J20" s="15"/>
      <c r="K20" s="15"/>
      <c r="L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.5" customHeight="1" x14ac:dyDescent="0.2">
      <c r="A21" s="15" t="s">
        <v>275</v>
      </c>
      <c r="B21" s="17" t="s">
        <v>272</v>
      </c>
      <c r="C21" s="17" t="s">
        <v>273</v>
      </c>
      <c r="D21" s="17" t="s">
        <v>273</v>
      </c>
      <c r="E21" s="19">
        <v>0.41666666666666669</v>
      </c>
      <c r="F21" s="15">
        <v>6</v>
      </c>
      <c r="G21" s="15" t="s">
        <v>84</v>
      </c>
      <c r="H21" s="15"/>
      <c r="I21" s="15"/>
      <c r="J21" s="15"/>
      <c r="K21" s="15"/>
      <c r="L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 x14ac:dyDescent="0.2">
      <c r="A22" s="15" t="s">
        <v>287</v>
      </c>
      <c r="B22" s="17" t="s">
        <v>277</v>
      </c>
      <c r="C22" s="17" t="s">
        <v>62</v>
      </c>
      <c r="D22" s="17" t="s">
        <v>62</v>
      </c>
      <c r="E22" s="19">
        <v>0.41666666666666669</v>
      </c>
      <c r="F22" s="15">
        <v>7</v>
      </c>
      <c r="G22" s="15" t="s">
        <v>216</v>
      </c>
      <c r="H22" s="15"/>
      <c r="I22" s="15"/>
      <c r="J22" s="15"/>
      <c r="K22" s="15"/>
      <c r="L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 x14ac:dyDescent="0.2">
      <c r="A23" s="15" t="s">
        <v>291</v>
      </c>
      <c r="B23" s="17" t="s">
        <v>289</v>
      </c>
      <c r="C23" s="17" t="s">
        <v>273</v>
      </c>
      <c r="D23" s="17" t="s">
        <v>273</v>
      </c>
      <c r="E23" s="19">
        <v>0.83333333333333337</v>
      </c>
      <c r="F23" s="15">
        <v>2</v>
      </c>
      <c r="G23" s="15" t="s">
        <v>46</v>
      </c>
      <c r="H23" s="15"/>
      <c r="I23" s="15"/>
      <c r="J23" s="15"/>
      <c r="K23" s="15"/>
      <c r="L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 x14ac:dyDescent="0.2">
      <c r="A24" s="15" t="s">
        <v>303</v>
      </c>
      <c r="B24" s="17" t="s">
        <v>296</v>
      </c>
      <c r="C24" s="17" t="s">
        <v>273</v>
      </c>
      <c r="D24" s="17" t="s">
        <v>273</v>
      </c>
      <c r="E24" s="19">
        <v>0.58333333333333337</v>
      </c>
      <c r="F24" s="15">
        <v>5</v>
      </c>
      <c r="G24" s="15" t="s">
        <v>142</v>
      </c>
      <c r="H24" s="15"/>
      <c r="I24" s="15"/>
      <c r="J24" s="15"/>
      <c r="K24" s="15"/>
      <c r="L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 x14ac:dyDescent="0.2">
      <c r="A25" s="15" t="s">
        <v>313</v>
      </c>
      <c r="B25" s="17" t="s">
        <v>308</v>
      </c>
      <c r="C25" s="17" t="s">
        <v>167</v>
      </c>
      <c r="D25" s="17" t="s">
        <v>167</v>
      </c>
      <c r="E25" s="19">
        <v>0.33333333333333331</v>
      </c>
      <c r="F25" s="15">
        <v>5</v>
      </c>
      <c r="G25" s="15" t="s">
        <v>84</v>
      </c>
      <c r="H25" s="15"/>
      <c r="I25" s="15"/>
      <c r="J25" s="15"/>
      <c r="K25" s="15"/>
      <c r="L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 x14ac:dyDescent="0.2">
      <c r="A26" s="15" t="s">
        <v>323</v>
      </c>
      <c r="B26" s="17" t="s">
        <v>317</v>
      </c>
      <c r="C26" s="17" t="s">
        <v>63</v>
      </c>
      <c r="D26" s="17" t="s">
        <v>63</v>
      </c>
      <c r="E26" s="19">
        <v>0.66666666666666663</v>
      </c>
      <c r="F26" s="15">
        <v>3</v>
      </c>
      <c r="G26" s="15" t="s">
        <v>98</v>
      </c>
      <c r="H26" s="15"/>
      <c r="I26" s="15"/>
      <c r="J26" s="15"/>
      <c r="K26" s="15"/>
      <c r="L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 x14ac:dyDescent="0.2">
      <c r="A27" s="15" t="s">
        <v>333</v>
      </c>
      <c r="B27" s="17" t="s">
        <v>328</v>
      </c>
      <c r="C27" s="17" t="s">
        <v>80</v>
      </c>
      <c r="D27" s="17" t="s">
        <v>80</v>
      </c>
      <c r="E27" s="19">
        <v>0.33333333333333331</v>
      </c>
      <c r="F27" s="15">
        <v>3</v>
      </c>
      <c r="G27" s="15" t="s">
        <v>46</v>
      </c>
      <c r="H27" s="15"/>
      <c r="I27" s="15"/>
      <c r="J27" s="15"/>
      <c r="K27" s="15"/>
      <c r="L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 x14ac:dyDescent="0.2">
      <c r="A28" s="15" t="s">
        <v>345</v>
      </c>
      <c r="B28" s="17" t="s">
        <v>338</v>
      </c>
      <c r="C28" s="17" t="s">
        <v>273</v>
      </c>
      <c r="D28" s="17" t="s">
        <v>194</v>
      </c>
      <c r="E28" s="19">
        <v>0.33333333333333331</v>
      </c>
      <c r="F28" s="15">
        <v>4</v>
      </c>
      <c r="G28" s="15" t="s">
        <v>216</v>
      </c>
      <c r="H28" s="15"/>
      <c r="I28" s="15"/>
      <c r="J28" s="15"/>
      <c r="K28" s="15"/>
      <c r="L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 x14ac:dyDescent="0.2">
      <c r="A29" s="15" t="s">
        <v>352</v>
      </c>
      <c r="B29" s="17" t="s">
        <v>348</v>
      </c>
      <c r="C29" s="17" t="s">
        <v>167</v>
      </c>
      <c r="D29" s="17" t="s">
        <v>220</v>
      </c>
      <c r="E29" s="19">
        <v>0.58333333333333337</v>
      </c>
      <c r="F29" s="15">
        <v>2</v>
      </c>
      <c r="G29" s="15" t="s">
        <v>124</v>
      </c>
      <c r="H29" s="15"/>
      <c r="I29" s="15"/>
      <c r="J29" s="15"/>
      <c r="K29" s="15"/>
      <c r="L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5" customHeight="1" x14ac:dyDescent="0.2">
      <c r="A30" s="15" t="s">
        <v>359</v>
      </c>
      <c r="B30" s="17" t="s">
        <v>356</v>
      </c>
      <c r="C30" s="17" t="s">
        <v>273</v>
      </c>
      <c r="D30" s="17" t="s">
        <v>273</v>
      </c>
      <c r="E30" s="19">
        <v>0.33333333333333331</v>
      </c>
      <c r="F30" s="15">
        <v>1</v>
      </c>
      <c r="G30" s="15" t="s">
        <v>128</v>
      </c>
      <c r="H30" s="15"/>
      <c r="I30" s="15"/>
      <c r="J30" s="15"/>
      <c r="K30" s="15"/>
      <c r="L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 x14ac:dyDescent="0.2">
      <c r="A31" s="15" t="s">
        <v>364</v>
      </c>
      <c r="B31" s="17" t="s">
        <v>361</v>
      </c>
      <c r="C31" s="17" t="s">
        <v>194</v>
      </c>
      <c r="D31" s="17" t="s">
        <v>194</v>
      </c>
      <c r="E31" s="19">
        <v>0.33333333333333331</v>
      </c>
      <c r="F31" s="15">
        <v>7</v>
      </c>
      <c r="G31" s="15" t="s">
        <v>186</v>
      </c>
      <c r="H31" s="15"/>
      <c r="I31" s="15"/>
      <c r="J31" s="15"/>
      <c r="K31" s="15"/>
      <c r="L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 x14ac:dyDescent="0.2">
      <c r="A32" s="33" t="s">
        <v>126</v>
      </c>
      <c r="B32" s="34" t="s">
        <v>103</v>
      </c>
      <c r="C32" s="34" t="s">
        <v>376</v>
      </c>
      <c r="D32" s="34" t="s">
        <v>378</v>
      </c>
      <c r="E32" s="95">
        <v>0.75</v>
      </c>
      <c r="F32" s="33">
        <v>5</v>
      </c>
      <c r="G32" s="33" t="s">
        <v>124</v>
      </c>
      <c r="H32" s="34" t="s">
        <v>374</v>
      </c>
      <c r="I32" s="15"/>
      <c r="J32" s="15"/>
      <c r="K32" s="15"/>
      <c r="L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 x14ac:dyDescent="0.2">
      <c r="A33" s="33" t="s">
        <v>139</v>
      </c>
      <c r="B33" s="34" t="s">
        <v>103</v>
      </c>
      <c r="C33" s="34" t="s">
        <v>191</v>
      </c>
      <c r="D33" s="34" t="s">
        <v>389</v>
      </c>
      <c r="E33" s="95">
        <v>0.5</v>
      </c>
      <c r="F33" s="33">
        <v>1</v>
      </c>
      <c r="G33" s="33" t="s">
        <v>84</v>
      </c>
      <c r="H33" s="34" t="s">
        <v>385</v>
      </c>
      <c r="I33" s="15"/>
      <c r="J33" s="15"/>
      <c r="K33" s="15"/>
      <c r="L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 x14ac:dyDescent="0.2">
      <c r="A34" s="33" t="s">
        <v>155</v>
      </c>
      <c r="B34" s="34" t="s">
        <v>103</v>
      </c>
      <c r="C34" s="34" t="s">
        <v>388</v>
      </c>
      <c r="D34" s="34" t="s">
        <v>391</v>
      </c>
      <c r="E34" s="95">
        <v>0.83333333333333337</v>
      </c>
      <c r="F34" s="33">
        <v>2</v>
      </c>
      <c r="G34" s="33" t="s">
        <v>98</v>
      </c>
      <c r="H34" s="34" t="s">
        <v>390</v>
      </c>
      <c r="I34" s="15"/>
      <c r="J34" s="15"/>
      <c r="K34" s="15"/>
      <c r="L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 x14ac:dyDescent="0.2">
      <c r="A35" s="33" t="s">
        <v>238</v>
      </c>
      <c r="B35" s="34" t="s">
        <v>103</v>
      </c>
      <c r="C35" s="34" t="s">
        <v>393</v>
      </c>
      <c r="D35" s="34" t="s">
        <v>191</v>
      </c>
      <c r="E35" s="95">
        <v>0.75</v>
      </c>
      <c r="F35" s="33">
        <v>3</v>
      </c>
      <c r="G35" s="33" t="s">
        <v>98</v>
      </c>
      <c r="H35" s="34" t="s">
        <v>392</v>
      </c>
      <c r="I35" s="15"/>
      <c r="J35" s="15"/>
      <c r="K35" s="15"/>
      <c r="L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5" customHeight="1" x14ac:dyDescent="0.2">
      <c r="A36" s="33" t="s">
        <v>250</v>
      </c>
      <c r="B36" s="34" t="s">
        <v>103</v>
      </c>
      <c r="C36" s="34" t="s">
        <v>410</v>
      </c>
      <c r="D36" s="34" t="s">
        <v>376</v>
      </c>
      <c r="E36" s="95">
        <v>0.41666666666666669</v>
      </c>
      <c r="F36" s="33">
        <v>3</v>
      </c>
      <c r="G36" s="33" t="s">
        <v>84</v>
      </c>
      <c r="H36" s="34" t="s">
        <v>408</v>
      </c>
      <c r="I36" s="15"/>
      <c r="J36" s="15"/>
      <c r="K36" s="15"/>
      <c r="L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 x14ac:dyDescent="0.2">
      <c r="A37" s="33" t="s">
        <v>255</v>
      </c>
      <c r="B37" s="34" t="s">
        <v>103</v>
      </c>
      <c r="C37" s="34" t="s">
        <v>388</v>
      </c>
      <c r="D37" s="34" t="s">
        <v>427</v>
      </c>
      <c r="E37" s="95">
        <v>0.41666666666666669</v>
      </c>
      <c r="F37" s="33">
        <v>4</v>
      </c>
      <c r="G37" s="33" t="s">
        <v>216</v>
      </c>
      <c r="H37" s="34" t="s">
        <v>424</v>
      </c>
      <c r="I37" s="15"/>
      <c r="J37" s="15"/>
      <c r="K37" s="15"/>
      <c r="L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 x14ac:dyDescent="0.2">
      <c r="A38" s="33" t="s">
        <v>270</v>
      </c>
      <c r="B38" s="34" t="s">
        <v>103</v>
      </c>
      <c r="C38" s="34" t="s">
        <v>376</v>
      </c>
      <c r="D38" s="34" t="s">
        <v>376</v>
      </c>
      <c r="E38" s="95">
        <v>0.33333333333333331</v>
      </c>
      <c r="F38" s="33">
        <v>1</v>
      </c>
      <c r="G38" s="33" t="s">
        <v>84</v>
      </c>
      <c r="H38" s="34" t="s">
        <v>435</v>
      </c>
      <c r="I38" s="15"/>
      <c r="J38" s="15"/>
      <c r="K38" s="15"/>
      <c r="L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 x14ac:dyDescent="0.2">
      <c r="A39" s="33" t="s">
        <v>275</v>
      </c>
      <c r="B39" s="34" t="s">
        <v>103</v>
      </c>
      <c r="C39" s="34" t="s">
        <v>447</v>
      </c>
      <c r="D39" s="34" t="s">
        <v>447</v>
      </c>
      <c r="E39" s="95">
        <v>0.41666666666666669</v>
      </c>
      <c r="F39" s="33">
        <v>6</v>
      </c>
      <c r="G39" s="33" t="s">
        <v>84</v>
      </c>
      <c r="H39" s="34" t="s">
        <v>445</v>
      </c>
      <c r="I39" s="15"/>
      <c r="J39" s="15"/>
      <c r="K39" s="15"/>
      <c r="L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 x14ac:dyDescent="0.2">
      <c r="A40" s="33" t="s">
        <v>287</v>
      </c>
      <c r="B40" s="34" t="s">
        <v>103</v>
      </c>
      <c r="C40" s="34" t="s">
        <v>376</v>
      </c>
      <c r="D40" s="34" t="s">
        <v>376</v>
      </c>
      <c r="E40" s="95">
        <v>0.41666666666666669</v>
      </c>
      <c r="F40" s="33">
        <v>1</v>
      </c>
      <c r="G40" s="33" t="s">
        <v>216</v>
      </c>
      <c r="H40" s="34" t="s">
        <v>460</v>
      </c>
      <c r="I40" s="15"/>
      <c r="J40" s="15"/>
      <c r="K40" s="15"/>
      <c r="L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A1:G31" xr:uid="{00000000-0009-0000-0000-00000C000000}"/>
  <pageMargins left="0.75" right="0.75" top="1" bottom="1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2.625" defaultRowHeight="15" customHeight="1" x14ac:dyDescent="0.2"/>
  <cols>
    <col min="1" max="1" width="25.375" customWidth="1"/>
    <col min="2" max="2" width="6.75" customWidth="1"/>
    <col min="3" max="3" width="12.125" customWidth="1"/>
    <col min="4" max="4" width="12.25" customWidth="1"/>
    <col min="5" max="5" width="13.875" customWidth="1"/>
    <col min="6" max="6" width="9.25" customWidth="1"/>
    <col min="7" max="7" width="11.75" customWidth="1"/>
    <col min="8" max="8" width="16.375" customWidth="1"/>
    <col min="9" max="9" width="9.375" customWidth="1"/>
    <col min="10" max="10" width="15.25" customWidth="1"/>
    <col min="11" max="26" width="7.625" customWidth="1"/>
  </cols>
  <sheetData>
    <row r="1" spans="1:26" ht="13.5" customHeight="1" x14ac:dyDescent="0.2">
      <c r="A1" s="28" t="s">
        <v>984</v>
      </c>
      <c r="B1" s="28" t="s">
        <v>986</v>
      </c>
      <c r="C1" s="28" t="s">
        <v>888</v>
      </c>
      <c r="D1" s="28" t="s">
        <v>887</v>
      </c>
      <c r="E1" s="28" t="s">
        <v>1367</v>
      </c>
      <c r="F1" s="28" t="s">
        <v>1368</v>
      </c>
      <c r="G1" s="28" t="s">
        <v>1330</v>
      </c>
      <c r="H1" s="28" t="s">
        <v>1544</v>
      </c>
      <c r="I1" s="28" t="s">
        <v>1545</v>
      </c>
      <c r="J1" s="28" t="s">
        <v>1546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3.5" customHeight="1" x14ac:dyDescent="0.2">
      <c r="A2" s="15" t="s">
        <v>644</v>
      </c>
      <c r="B2" s="28"/>
      <c r="C2" s="22" t="s">
        <v>990</v>
      </c>
      <c r="D2" s="22" t="s">
        <v>779</v>
      </c>
      <c r="E2" s="28" t="s">
        <v>1369</v>
      </c>
      <c r="F2" s="29">
        <v>35</v>
      </c>
      <c r="G2" s="22" t="s">
        <v>1332</v>
      </c>
      <c r="H2" s="22" t="s">
        <v>1090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3.5" customHeight="1" x14ac:dyDescent="0.2">
      <c r="A3" s="28"/>
      <c r="B3" s="28"/>
      <c r="C3" s="22" t="s">
        <v>998</v>
      </c>
      <c r="D3" s="22" t="s">
        <v>999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3.5" customHeight="1" x14ac:dyDescent="0.2">
      <c r="A4" s="15" t="s">
        <v>587</v>
      </c>
      <c r="B4" s="28"/>
      <c r="C4" s="22" t="s">
        <v>990</v>
      </c>
      <c r="D4" s="22" t="s">
        <v>779</v>
      </c>
      <c r="E4" s="28" t="s">
        <v>1372</v>
      </c>
      <c r="F4" s="29">
        <v>35</v>
      </c>
      <c r="G4" s="22" t="s">
        <v>1090</v>
      </c>
      <c r="H4" s="22" t="s">
        <v>1341</v>
      </c>
      <c r="I4" s="22" t="s">
        <v>1137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3.5" customHeight="1" x14ac:dyDescent="0.2">
      <c r="A5" s="28"/>
      <c r="B5" s="28"/>
      <c r="C5" s="22" t="s">
        <v>998</v>
      </c>
      <c r="D5" s="22" t="s">
        <v>779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3.5" customHeight="1" x14ac:dyDescent="0.2">
      <c r="A6" s="28"/>
      <c r="B6" s="28"/>
      <c r="C6" s="22" t="s">
        <v>923</v>
      </c>
      <c r="D6" s="22" t="s">
        <v>921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3.5" customHeight="1" x14ac:dyDescent="0.2">
      <c r="A7" s="15" t="s">
        <v>578</v>
      </c>
      <c r="B7" s="28"/>
      <c r="C7" s="22" t="s">
        <v>990</v>
      </c>
      <c r="D7" s="22" t="s">
        <v>779</v>
      </c>
      <c r="E7" s="28" t="s">
        <v>1372</v>
      </c>
      <c r="F7" s="29">
        <v>50</v>
      </c>
      <c r="G7" s="22" t="s">
        <v>1137</v>
      </c>
      <c r="H7" s="22" t="s">
        <v>1342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3.5" customHeight="1" x14ac:dyDescent="0.2">
      <c r="A8" s="15" t="s">
        <v>631</v>
      </c>
      <c r="B8" s="28"/>
      <c r="C8" s="22" t="s">
        <v>1007</v>
      </c>
      <c r="D8" s="22" t="s">
        <v>1008</v>
      </c>
      <c r="E8" s="28" t="s">
        <v>1374</v>
      </c>
      <c r="F8" s="29">
        <v>40</v>
      </c>
      <c r="G8" s="22" t="s">
        <v>1334</v>
      </c>
      <c r="H8" s="22" t="s">
        <v>1343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3.5" customHeight="1" x14ac:dyDescent="0.2">
      <c r="A9" s="15" t="s">
        <v>595</v>
      </c>
      <c r="B9" s="28"/>
      <c r="C9" s="22" t="s">
        <v>1011</v>
      </c>
      <c r="D9" s="22" t="s">
        <v>1012</v>
      </c>
      <c r="E9" s="28" t="s">
        <v>1372</v>
      </c>
      <c r="F9" s="29">
        <v>45</v>
      </c>
      <c r="G9" s="22" t="s">
        <v>1335</v>
      </c>
      <c r="H9" s="22" t="s">
        <v>1344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3.5" customHeight="1" x14ac:dyDescent="0.2">
      <c r="A10" s="15" t="s">
        <v>739</v>
      </c>
      <c r="B10" s="28"/>
      <c r="C10" s="22" t="s">
        <v>1013</v>
      </c>
      <c r="D10" s="22" t="s">
        <v>1014</v>
      </c>
      <c r="E10" s="28" t="s">
        <v>1374</v>
      </c>
      <c r="F10" s="29">
        <v>25</v>
      </c>
      <c r="G10" s="22" t="s">
        <v>1108</v>
      </c>
      <c r="H10" s="22" t="s">
        <v>1345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3.5" customHeight="1" x14ac:dyDescent="0.2">
      <c r="A11" s="28"/>
      <c r="B11" s="28"/>
      <c r="C11" s="22" t="s">
        <v>990</v>
      </c>
      <c r="D11" s="22" t="s">
        <v>779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5" customHeight="1" x14ac:dyDescent="0.2">
      <c r="A12" s="15" t="s">
        <v>621</v>
      </c>
      <c r="B12" s="28"/>
      <c r="C12" s="22" t="s">
        <v>1020</v>
      </c>
      <c r="D12" s="22" t="s">
        <v>1021</v>
      </c>
      <c r="E12" s="28" t="s">
        <v>1374</v>
      </c>
      <c r="F12" s="29">
        <v>55</v>
      </c>
      <c r="G12" s="22" t="s">
        <v>1068</v>
      </c>
      <c r="H12" s="22" t="s">
        <v>1126</v>
      </c>
      <c r="I12" s="22" t="s">
        <v>1137</v>
      </c>
      <c r="J12" s="28" t="s">
        <v>1548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5" customHeight="1" x14ac:dyDescent="0.2">
      <c r="A13" s="15" t="s">
        <v>687</v>
      </c>
      <c r="B13" s="28"/>
      <c r="C13" s="22" t="s">
        <v>959</v>
      </c>
      <c r="D13" s="22" t="s">
        <v>1024</v>
      </c>
      <c r="E13" s="28" t="s">
        <v>1372</v>
      </c>
      <c r="F13" s="29">
        <v>85</v>
      </c>
      <c r="G13" s="22" t="s">
        <v>1335</v>
      </c>
      <c r="H13" s="22" t="s">
        <v>1344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5" customHeight="1" x14ac:dyDescent="0.2">
      <c r="A14" s="28"/>
      <c r="B14" s="28"/>
      <c r="C14" s="22" t="s">
        <v>910</v>
      </c>
      <c r="D14" s="22" t="s">
        <v>1027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5" customHeight="1" x14ac:dyDescent="0.2">
      <c r="A15" s="28"/>
      <c r="B15" s="28"/>
      <c r="C15" s="22" t="s">
        <v>951</v>
      </c>
      <c r="D15" s="22" t="s">
        <v>949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5" customHeight="1" x14ac:dyDescent="0.2">
      <c r="A16" s="15" t="s">
        <v>578</v>
      </c>
      <c r="B16" s="28"/>
      <c r="C16" s="22" t="s">
        <v>914</v>
      </c>
      <c r="D16" s="22" t="s">
        <v>1033</v>
      </c>
      <c r="E16" s="28" t="s">
        <v>1372</v>
      </c>
      <c r="F16" s="29">
        <v>50</v>
      </c>
      <c r="G16" s="22" t="s">
        <v>1068</v>
      </c>
      <c r="H16" s="22" t="s">
        <v>1126</v>
      </c>
      <c r="I16" s="22" t="s">
        <v>1137</v>
      </c>
      <c r="J16" s="28" t="s">
        <v>1117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5" customHeight="1" x14ac:dyDescent="0.2">
      <c r="A17" s="15" t="s">
        <v>595</v>
      </c>
      <c r="B17" s="28"/>
      <c r="C17" s="22" t="s">
        <v>963</v>
      </c>
      <c r="D17" s="22" t="s">
        <v>967</v>
      </c>
      <c r="E17" s="28" t="s">
        <v>1374</v>
      </c>
      <c r="F17" s="29">
        <v>45</v>
      </c>
      <c r="G17" s="22" t="s">
        <v>1335</v>
      </c>
      <c r="H17" s="22" t="s">
        <v>1344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3.5" customHeight="1" x14ac:dyDescent="0.2">
      <c r="A18" s="15" t="s">
        <v>603</v>
      </c>
      <c r="B18" s="28"/>
      <c r="C18" s="22" t="s">
        <v>946</v>
      </c>
      <c r="D18" s="22" t="s">
        <v>943</v>
      </c>
      <c r="E18" s="28" t="s">
        <v>1374</v>
      </c>
      <c r="F18" s="29">
        <v>45</v>
      </c>
      <c r="G18" s="22" t="s">
        <v>1090</v>
      </c>
      <c r="H18" s="22" t="s">
        <v>1341</v>
      </c>
      <c r="I18" s="22" t="s">
        <v>1137</v>
      </c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3.5" customHeight="1" x14ac:dyDescent="0.2">
      <c r="A19" s="28"/>
      <c r="B19" s="28"/>
      <c r="C19" s="22" t="s">
        <v>956</v>
      </c>
      <c r="D19" s="22" t="s">
        <v>954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5" customHeight="1" x14ac:dyDescent="0.2">
      <c r="A20" s="15" t="s">
        <v>657</v>
      </c>
      <c r="B20" s="28"/>
      <c r="C20" s="22" t="s">
        <v>971</v>
      </c>
      <c r="D20" s="22" t="s">
        <v>970</v>
      </c>
      <c r="E20" s="28" t="s">
        <v>1374</v>
      </c>
      <c r="F20" s="29">
        <v>25</v>
      </c>
      <c r="G20" s="22" t="s">
        <v>1332</v>
      </c>
      <c r="H20" s="22" t="s">
        <v>1090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3.5" customHeight="1" x14ac:dyDescent="0.2">
      <c r="A21" s="15" t="s">
        <v>631</v>
      </c>
      <c r="B21" s="28"/>
      <c r="C21" s="22" t="s">
        <v>976</v>
      </c>
      <c r="D21" s="22" t="s">
        <v>973</v>
      </c>
      <c r="E21" s="28" t="s">
        <v>1369</v>
      </c>
      <c r="F21" s="29">
        <v>45</v>
      </c>
      <c r="G21" s="22" t="s">
        <v>1108</v>
      </c>
      <c r="H21" s="22" t="s">
        <v>1345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3.5" customHeight="1" x14ac:dyDescent="0.2">
      <c r="A22" s="15" t="s">
        <v>679</v>
      </c>
      <c r="B22" s="28"/>
      <c r="C22" s="22" t="s">
        <v>902</v>
      </c>
      <c r="D22" s="22" t="s">
        <v>900</v>
      </c>
      <c r="E22" s="28" t="s">
        <v>1369</v>
      </c>
      <c r="F22" s="29">
        <v>125</v>
      </c>
      <c r="G22" s="22" t="s">
        <v>1137</v>
      </c>
      <c r="H22" s="22" t="s">
        <v>1342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3.5" customHeight="1" x14ac:dyDescent="0.2">
      <c r="A23" s="15" t="s">
        <v>736</v>
      </c>
      <c r="B23" s="28"/>
      <c r="C23" s="22" t="s">
        <v>906</v>
      </c>
      <c r="D23" s="22" t="s">
        <v>904</v>
      </c>
      <c r="E23" s="28" t="s">
        <v>1374</v>
      </c>
      <c r="F23" s="29">
        <v>55</v>
      </c>
      <c r="G23" s="22" t="s">
        <v>1335</v>
      </c>
      <c r="H23" s="22" t="s">
        <v>1344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3.5" customHeight="1" x14ac:dyDescent="0.2">
      <c r="A24" s="15" t="s">
        <v>722</v>
      </c>
      <c r="B24" s="28"/>
      <c r="C24" s="22" t="s">
        <v>940</v>
      </c>
      <c r="D24" s="22" t="s">
        <v>938</v>
      </c>
      <c r="E24" s="28" t="s">
        <v>1369</v>
      </c>
      <c r="F24" s="29">
        <v>25</v>
      </c>
      <c r="G24" s="22" t="s">
        <v>1334</v>
      </c>
      <c r="H24" s="22" t="s">
        <v>1343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3.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3.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3.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3.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5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3.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3.5" customHeight="1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3.5" customHeight="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3.5" customHeight="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3.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3.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3.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3.5" customHeight="1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3.5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3.5" customHeight="1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3.5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3.5" customHeight="1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3.5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3.5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3.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3.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3.5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3.5" customHeight="1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3.5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3.5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3.5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3.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3.5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3.5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3.5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3.5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5" customHeight="1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3.5" customHeight="1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3.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3.5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3.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3.5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5" customHeight="1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3.5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3.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3.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5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5" customHeight="1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5" customHeight="1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5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5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5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5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5" customHeight="1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5" customHeight="1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5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5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5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5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5" customHeight="1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5" customHeight="1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5" customHeight="1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5" customHeight="1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5" customHeight="1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5" customHeight="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5" customHeight="1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5" customHeight="1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5" customHeight="1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5" customHeight="1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5" customHeight="1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5" customHeight="1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5" customHeight="1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5" customHeight="1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5" customHeight="1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5" customHeight="1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5" customHeight="1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5" customHeight="1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5" customHeight="1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5" customHeight="1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5" customHeight="1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5" customHeight="1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5" customHeight="1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5" customHeight="1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5" customHeight="1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5" customHeight="1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5" customHeight="1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5" customHeight="1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5" customHeight="1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5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5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5" customHeight="1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5" customHeight="1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5" customHeight="1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5" customHeight="1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5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5" customHeight="1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5" customHeight="1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5" customHeight="1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5" customHeight="1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5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5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5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5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5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5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5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5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5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5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5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5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5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5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5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5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5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5" customHeight="1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5" customHeight="1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5" customHeight="1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5" customHeight="1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5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5" customHeight="1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5" customHeight="1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5" customHeight="1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5" customHeight="1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5" customHeight="1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5" customHeight="1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5" customHeight="1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5" customHeight="1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5" customHeight="1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5" customHeight="1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5" customHeight="1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5" customHeight="1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5" customHeight="1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5" customHeight="1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5" customHeight="1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5" customHeight="1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5" customHeight="1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5" customHeight="1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5" customHeight="1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5" customHeight="1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5" customHeight="1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5" customHeight="1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5" customHeight="1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5" customHeight="1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5" customHeight="1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5" customHeight="1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5" customHeight="1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5" customHeight="1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5" customHeight="1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5" customHeight="1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5" customHeight="1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5" customHeight="1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5" customHeight="1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5" customHeight="1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5" customHeight="1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5" customHeight="1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5" customHeight="1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5" customHeight="1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5" customHeight="1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5" customHeight="1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5" customHeight="1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5" customHeight="1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5" customHeight="1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5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5" customHeight="1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5" customHeight="1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5" customHeight="1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5" customHeight="1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5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5" customHeight="1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5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5" customHeight="1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5" customHeight="1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5" customHeight="1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5" customHeight="1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5" customHeight="1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5" customHeight="1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5" customHeight="1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5" customHeight="1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5" customHeight="1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5" customHeight="1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5" customHeight="1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5" customHeight="1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5" customHeight="1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5" customHeight="1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5" customHeight="1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5" customHeight="1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5" customHeight="1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5" customHeight="1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5" customHeight="1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5" customHeight="1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5" customHeight="1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5" customHeight="1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5" customHeight="1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5" customHeight="1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5" customHeight="1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5" customHeight="1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5" customHeight="1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5" customHeight="1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5" customHeight="1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5" customHeight="1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5" customHeight="1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5" customHeight="1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5" customHeight="1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5" customHeight="1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5" customHeight="1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5" customHeight="1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5" customHeight="1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5" customHeight="1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5" customHeight="1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5" customHeight="1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5" customHeight="1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5" customHeight="1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5" customHeight="1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5" customHeight="1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5" customHeight="1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5" customHeight="1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5" customHeight="1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5" customHeight="1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5" customHeight="1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5" customHeight="1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5" customHeight="1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5" customHeight="1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5" customHeight="1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5" customHeight="1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5" customHeight="1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5" customHeight="1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5" customHeight="1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5" customHeight="1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5" customHeight="1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5" customHeight="1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5" customHeight="1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5" customHeight="1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5" customHeight="1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5" customHeight="1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5" customHeight="1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5" customHeight="1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5" customHeight="1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5" customHeight="1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5" customHeight="1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5" customHeight="1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5" customHeight="1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5" customHeight="1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5" customHeight="1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5" customHeight="1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5" customHeight="1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5" customHeight="1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5" customHeight="1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5" customHeight="1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5" customHeight="1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5" customHeight="1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5" customHeight="1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5" customHeight="1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5" customHeight="1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5" customHeight="1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5" customHeight="1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5" customHeight="1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5" customHeight="1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5" customHeight="1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5" customHeight="1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5" customHeight="1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5" customHeight="1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5" customHeight="1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5" customHeight="1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5" customHeight="1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5" customHeight="1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5" customHeight="1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5" customHeight="1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5" customHeight="1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5" customHeight="1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5" customHeight="1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5" customHeight="1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5" customHeight="1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5" customHeight="1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5" customHeight="1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5" customHeight="1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5" customHeight="1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5" customHeight="1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5" customHeight="1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5" customHeight="1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5" customHeight="1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5" customHeight="1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5" customHeight="1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5" customHeight="1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5" customHeight="1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5" customHeight="1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5" customHeight="1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5" customHeight="1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5" customHeight="1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5" customHeight="1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5" customHeight="1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5" customHeight="1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5" customHeight="1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5" customHeight="1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5" customHeight="1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5" customHeight="1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5" customHeight="1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5" customHeight="1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5" customHeight="1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5" customHeight="1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5" customHeight="1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5" customHeight="1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5" customHeight="1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5" customHeight="1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5" customHeight="1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5" customHeight="1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5" customHeight="1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5" customHeight="1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5" customHeight="1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5" customHeight="1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5" customHeight="1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5" customHeight="1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5" customHeight="1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5" customHeight="1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5" customHeight="1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5" customHeight="1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5" customHeight="1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5" customHeight="1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5" customHeight="1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5" customHeight="1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5" customHeight="1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5" customHeight="1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5" customHeight="1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5" customHeight="1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5" customHeight="1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5" customHeight="1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5" customHeight="1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5" customHeight="1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5" customHeight="1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5" customHeight="1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5" customHeight="1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5" customHeight="1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5" customHeight="1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5" customHeight="1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5" customHeight="1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5" customHeight="1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5" customHeight="1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5" customHeight="1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5" customHeight="1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5" customHeight="1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5" customHeight="1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5" customHeight="1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5" customHeight="1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5" customHeight="1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5" customHeight="1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5" customHeight="1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5" customHeight="1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5" customHeight="1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5" customHeight="1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5" customHeight="1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5" customHeight="1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5" customHeight="1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5" customHeight="1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5" customHeight="1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5" customHeight="1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5" customHeight="1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5" customHeight="1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5" customHeight="1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5" customHeight="1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5" customHeight="1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5" customHeight="1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5" customHeight="1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5" customHeight="1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5" customHeight="1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5" customHeight="1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5" customHeight="1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5" customHeight="1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5" customHeight="1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5" customHeight="1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5" customHeight="1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5" customHeight="1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5" customHeight="1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5" customHeight="1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5" customHeight="1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5" customHeight="1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5" customHeight="1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5" customHeight="1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5" customHeight="1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5" customHeight="1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5" customHeight="1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5" customHeight="1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5" customHeight="1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5" customHeight="1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5" customHeight="1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5" customHeight="1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5" customHeight="1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5" customHeight="1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5" customHeight="1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5" customHeight="1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5" customHeight="1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5" customHeight="1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5" customHeight="1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5" customHeight="1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5" customHeight="1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5" customHeight="1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5" customHeight="1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5" customHeight="1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5" customHeight="1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5" customHeight="1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5" customHeight="1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5" customHeight="1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5" customHeight="1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5" customHeight="1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5" customHeight="1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5" customHeight="1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5" customHeight="1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5" customHeight="1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5" customHeight="1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5" customHeight="1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5" customHeight="1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5" customHeight="1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5" customHeight="1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5" customHeight="1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5" customHeight="1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5" customHeight="1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5" customHeight="1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5" customHeight="1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5" customHeight="1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5" customHeight="1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5" customHeight="1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5" customHeight="1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5" customHeight="1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5" customHeight="1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5" customHeight="1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5" customHeight="1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5" customHeight="1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5" customHeight="1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5" customHeight="1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5" customHeight="1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5" customHeight="1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5" customHeight="1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5" customHeight="1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5" customHeight="1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5" customHeight="1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5" customHeight="1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5" customHeight="1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5" customHeight="1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5" customHeight="1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5" customHeight="1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5" customHeight="1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5" customHeight="1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5" customHeight="1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5" customHeight="1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5" customHeight="1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5" customHeight="1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5" customHeight="1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5" customHeight="1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5" customHeight="1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5" customHeight="1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5" customHeight="1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5" customHeight="1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5" customHeight="1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5" customHeight="1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5" customHeight="1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5" customHeight="1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5" customHeight="1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5" customHeight="1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5" customHeight="1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5" customHeight="1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5" customHeight="1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5" customHeight="1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5" customHeight="1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5" customHeight="1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5" customHeight="1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5" customHeight="1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5" customHeight="1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5" customHeight="1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5" customHeight="1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5" customHeight="1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5" customHeight="1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5" customHeight="1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5" customHeight="1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5" customHeight="1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5" customHeight="1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5" customHeight="1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5" customHeight="1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5" customHeight="1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5" customHeight="1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5" customHeight="1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5" customHeight="1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5" customHeight="1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5" customHeight="1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5" customHeight="1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5" customHeight="1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5" customHeight="1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5" customHeight="1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5" customHeight="1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5" customHeight="1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5" customHeight="1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5" customHeight="1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5" customHeight="1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5" customHeight="1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5" customHeight="1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5" customHeight="1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5" customHeight="1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5" customHeight="1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5" customHeight="1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5" customHeight="1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5" customHeight="1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5" customHeight="1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5" customHeight="1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5" customHeight="1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5" customHeight="1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5" customHeight="1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5" customHeight="1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5" customHeight="1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5" customHeight="1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5" customHeight="1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5" customHeight="1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5" customHeight="1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5" customHeight="1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5" customHeight="1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5" customHeight="1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5" customHeight="1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5" customHeight="1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5" customHeight="1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5" customHeight="1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5" customHeight="1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5" customHeight="1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5" customHeight="1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5" customHeight="1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5" customHeight="1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5" customHeight="1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5" customHeight="1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5" customHeight="1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5" customHeight="1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5" customHeight="1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5" customHeight="1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5" customHeight="1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5" customHeight="1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5" customHeight="1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5" customHeight="1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5" customHeight="1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5" customHeight="1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5" customHeight="1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5" customHeight="1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5" customHeight="1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5" customHeight="1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5" customHeight="1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5" customHeight="1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5" customHeight="1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5" customHeight="1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5" customHeight="1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5" customHeight="1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5" customHeight="1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5" customHeight="1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5" customHeight="1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5" customHeight="1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5" customHeight="1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5" customHeight="1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5" customHeight="1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5" customHeight="1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5" customHeight="1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5" customHeight="1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5" customHeight="1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5" customHeight="1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5" customHeight="1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5" customHeight="1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5" customHeight="1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5" customHeight="1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5" customHeight="1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5" customHeight="1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5" customHeight="1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5" customHeight="1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5" customHeight="1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5" customHeight="1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5" customHeight="1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5" customHeight="1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5" customHeight="1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5" customHeight="1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5" customHeight="1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5" customHeight="1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5" customHeight="1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5" customHeight="1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5" customHeight="1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5" customHeight="1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5" customHeight="1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5" customHeight="1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5" customHeight="1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5" customHeight="1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5" customHeight="1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5" customHeight="1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5" customHeight="1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5" customHeight="1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5" customHeight="1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5" customHeight="1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5" customHeight="1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5" customHeight="1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5" customHeight="1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5" customHeight="1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5" customHeight="1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5" customHeight="1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5" customHeight="1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5" customHeight="1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5" customHeight="1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5" customHeight="1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5" customHeight="1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5" customHeight="1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5" customHeight="1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5" customHeight="1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5" customHeight="1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5" customHeight="1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5" customHeight="1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5" customHeight="1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5" customHeight="1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5" customHeight="1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5" customHeight="1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5" customHeight="1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5" customHeight="1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5" customHeight="1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5" customHeight="1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5" customHeight="1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5" customHeight="1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5" customHeight="1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5" customHeight="1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5" customHeight="1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5" customHeight="1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5" customHeight="1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5" customHeight="1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5" customHeight="1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5" customHeight="1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5" customHeight="1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5" customHeight="1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5" customHeight="1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5" customHeight="1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5" customHeight="1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5" customHeight="1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5" customHeight="1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5" customHeight="1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5" customHeight="1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5" customHeight="1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5" customHeight="1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5" customHeight="1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5" customHeight="1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5" customHeight="1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5" customHeight="1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5" customHeight="1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5" customHeight="1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5" customHeight="1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5" customHeight="1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5" customHeight="1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5" customHeight="1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5" customHeight="1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5" customHeight="1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5" customHeight="1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5" customHeight="1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5" customHeight="1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5" customHeight="1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5" customHeight="1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5" customHeight="1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5" customHeight="1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5" customHeight="1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5" customHeight="1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5" customHeight="1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5" customHeight="1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5" customHeight="1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5" customHeight="1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5" customHeight="1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5" customHeight="1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5" customHeight="1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5" customHeight="1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5" customHeight="1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5" customHeight="1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5" customHeight="1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5" customHeight="1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5" customHeight="1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5" customHeight="1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5" customHeight="1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5" customHeight="1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5" customHeight="1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5" customHeight="1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5" customHeight="1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5" customHeight="1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5" customHeight="1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5" customHeight="1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5" customHeight="1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5" customHeight="1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5" customHeight="1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5" customHeight="1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5" customHeight="1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5" customHeight="1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5" customHeight="1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5" customHeight="1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5" customHeight="1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5" customHeight="1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5" customHeight="1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5" customHeight="1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5" customHeight="1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5" customHeight="1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5" customHeight="1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5" customHeight="1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5" customHeight="1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5" customHeight="1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5" customHeight="1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5" customHeight="1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5" customHeight="1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5" customHeight="1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5" customHeight="1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5" customHeight="1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5" customHeight="1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5" customHeight="1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5" customHeight="1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5" customHeight="1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5" customHeight="1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5" customHeight="1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5" customHeight="1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5" customHeight="1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5" customHeight="1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5" customHeight="1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5" customHeight="1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5" customHeight="1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5" customHeight="1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5" customHeight="1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5" customHeight="1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5" customHeight="1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5" customHeight="1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5" customHeight="1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5" customHeight="1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5" customHeight="1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5" customHeight="1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5" customHeight="1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5" customHeight="1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5" customHeight="1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5" customHeight="1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5" customHeight="1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5" customHeight="1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5" customHeight="1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5" customHeight="1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5" customHeight="1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5" customHeight="1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5" customHeight="1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5" customHeight="1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5" customHeight="1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5" customHeight="1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5" customHeight="1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5" customHeight="1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5" customHeight="1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5" customHeight="1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5" customHeight="1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5" customHeight="1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5" customHeight="1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5" customHeight="1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5" customHeight="1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5" customHeight="1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5" customHeight="1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5" customHeight="1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5" customHeight="1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5" customHeight="1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5" customHeight="1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5" customHeight="1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5" customHeight="1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5" customHeight="1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5" customHeight="1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5" customHeight="1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5" customHeight="1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5" customHeight="1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5" customHeight="1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5" customHeight="1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5" customHeight="1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5" customHeight="1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5" customHeight="1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5" customHeight="1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5" customHeight="1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5" customHeight="1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5" customHeight="1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5" customHeight="1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5" customHeight="1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5" customHeight="1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5" customHeight="1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5" customHeight="1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5" customHeight="1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5" customHeight="1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5" customHeight="1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5" customHeight="1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5" customHeight="1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5" customHeight="1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5" customHeight="1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5" customHeight="1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5" customHeight="1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5" customHeight="1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5" customHeight="1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5" customHeight="1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5" customHeight="1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5" customHeight="1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5" customHeight="1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5" customHeight="1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5" customHeight="1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5" customHeight="1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5" customHeight="1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5" customHeight="1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5" customHeight="1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5" customHeight="1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5" customHeight="1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5" customHeight="1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5" customHeight="1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5" customHeight="1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5" customHeight="1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5" customHeight="1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5" customHeight="1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5" customHeight="1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5" customHeight="1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5" customHeight="1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5" customHeight="1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5" customHeight="1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5" customHeight="1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5" customHeight="1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5" customHeight="1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5" customHeight="1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5" customHeight="1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5" customHeight="1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5" customHeight="1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5" customHeight="1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5" customHeight="1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5" customHeight="1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5" customHeight="1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5" customHeight="1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5" customHeight="1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5" customHeight="1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5" customHeight="1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5" customHeight="1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5" customHeight="1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5" customHeight="1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5" customHeight="1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5" customHeight="1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5" customHeight="1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5" customHeight="1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5" customHeight="1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5" customHeight="1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5" customHeigh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5" customHeigh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5" customHeight="1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5" customHeight="1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5" customHeight="1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5" customHeight="1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5" customHeight="1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5" customHeight="1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5" customHeight="1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5" customHeight="1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5" customHeight="1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5" customHeight="1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5" customHeight="1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5" customHeight="1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5" customHeight="1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5" customHeight="1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5" customHeight="1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5" customHeight="1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5" customHeight="1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5" customHeight="1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5" customHeight="1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5" customHeight="1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5" customHeight="1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5" customHeight="1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5" customHeight="1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5" customHeight="1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5" customHeight="1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5" customHeight="1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5" customHeight="1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5" customHeight="1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5" customHeight="1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5" customHeight="1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5" customHeight="1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5" customHeight="1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5" customHeight="1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5" customHeight="1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5" customHeight="1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5" customHeight="1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5" customHeight="1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5" customHeight="1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5" customHeight="1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5" customHeight="1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5" customHeight="1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5" customHeight="1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5" customHeight="1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5" customHeight="1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5" customHeight="1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5" customHeight="1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5" customHeight="1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5" customHeight="1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5" customHeight="1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5" customHeight="1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5" customHeight="1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5" customHeight="1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5" customHeight="1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5" customHeight="1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5" customHeight="1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5" customHeight="1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5" customHeight="1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5" customHeight="1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5" customHeight="1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5" customHeight="1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5" customHeight="1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5" customHeight="1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5" customHeight="1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5" customHeight="1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5" customHeight="1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5" customHeight="1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5" customHeight="1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5" customHeight="1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5" customHeight="1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5" customHeight="1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5" customHeight="1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5" customHeight="1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5" customHeight="1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5" customHeight="1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5" customHeight="1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5" customHeight="1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5" customHeight="1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5" customHeight="1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5" customHeight="1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5" customHeight="1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5" customHeight="1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5" customHeight="1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5" customHeight="1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5" customHeight="1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5" customHeight="1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5" customHeight="1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5" customHeight="1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5" customHeight="1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5" customHeight="1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5" customHeight="1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5" customHeight="1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5" customHeight="1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5" customHeight="1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5" customHeight="1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5" customHeight="1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5" customHeight="1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5" customHeight="1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5" customHeight="1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5" customHeight="1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5" customHeight="1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5" customHeight="1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5" customHeight="1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5" customHeight="1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5" customHeight="1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5" customHeight="1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5" customHeight="1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5" customHeight="1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5" customHeight="1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5" customHeight="1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5" customHeight="1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5" customHeight="1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5" customHeight="1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5" customHeight="1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5" customHeight="1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5" customHeight="1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5" customHeight="1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5" customHeight="1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5" customHeight="1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5" customHeight="1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5" customHeight="1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5" customHeight="1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5" customHeight="1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5" customHeight="1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5" customHeight="1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5" customHeight="1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5" customHeight="1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5" customHeight="1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5" customHeight="1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5" customHeight="1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5" customHeight="1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5" customHeight="1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5" customHeight="1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5" customHeight="1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5" customHeight="1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5" customHeight="1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5" customHeight="1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5" customHeight="1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5" customHeight="1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5" customHeight="1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5" customHeight="1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5" customHeight="1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autoFilter ref="A1:J24" xr:uid="{00000000-0009-0000-0000-00000D000000}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2.625" defaultRowHeight="15" customHeight="1" x14ac:dyDescent="0.2"/>
  <cols>
    <col min="1" max="1" width="14.75" customWidth="1"/>
    <col min="2" max="2" width="4.625" customWidth="1"/>
    <col min="3" max="3" width="7.25" customWidth="1"/>
    <col min="4" max="4" width="7.375" customWidth="1"/>
    <col min="5" max="6" width="7.75" customWidth="1"/>
    <col min="7" max="26" width="7.625" customWidth="1"/>
  </cols>
  <sheetData>
    <row r="1" spans="1:26" ht="13.5" customHeight="1" x14ac:dyDescent="0.2">
      <c r="A1" s="28" t="s">
        <v>1046</v>
      </c>
      <c r="B1" s="28" t="s">
        <v>1049</v>
      </c>
      <c r="C1" s="28" t="s">
        <v>1047</v>
      </c>
      <c r="D1" s="28" t="s">
        <v>1050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3.5" customHeight="1" x14ac:dyDescent="0.2">
      <c r="A2" s="28" t="s">
        <v>761</v>
      </c>
      <c r="B2" s="28">
        <v>350</v>
      </c>
      <c r="C2" s="28" t="s">
        <v>1053</v>
      </c>
      <c r="D2" s="28">
        <v>50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3.5" customHeight="1" x14ac:dyDescent="0.2">
      <c r="A3" s="28" t="s">
        <v>754</v>
      </c>
      <c r="B3" s="28">
        <v>300</v>
      </c>
      <c r="C3" s="28" t="s">
        <v>1056</v>
      </c>
      <c r="D3" s="28">
        <v>25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3.5" customHeight="1" x14ac:dyDescent="0.2">
      <c r="A4" s="28" t="s">
        <v>737</v>
      </c>
      <c r="B4" s="28">
        <v>250</v>
      </c>
      <c r="C4" s="28" t="s">
        <v>1547</v>
      </c>
      <c r="D4" s="28">
        <v>10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3.5" customHeight="1" x14ac:dyDescent="0.2">
      <c r="A5" s="28" t="s">
        <v>1058</v>
      </c>
      <c r="B5" s="28">
        <v>0</v>
      </c>
      <c r="C5" s="28"/>
      <c r="D5" s="28">
        <v>75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3.5" customHeight="1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3.5" customHeight="1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3.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3.5" customHeigh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3.5" customHeigh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3.5" customHeight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5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5" customHeight="1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5" customHeight="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5" customHeight="1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5" customHeight="1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5" customHeight="1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3.5" customHeight="1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3.5" customHeight="1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3.5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3.5" customHeight="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3.5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3.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3.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3.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3.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3.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5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3.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3.5" customHeight="1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3.5" customHeight="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3.5" customHeight="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3.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3.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3.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3.5" customHeight="1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3.5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3.5" customHeight="1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3.5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3.5" customHeight="1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3.5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3.5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3.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3.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3.5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3.5" customHeight="1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3.5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3.5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3.5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3.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3.5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3.5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3.5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3.5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5" customHeight="1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3.5" customHeight="1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3.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3.5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3.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3.5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5" customHeight="1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3.5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3.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3.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5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5" customHeight="1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5" customHeight="1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5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5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5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5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5" customHeight="1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5" customHeight="1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5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5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5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5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5" customHeight="1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5" customHeight="1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5" customHeight="1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5" customHeight="1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5" customHeight="1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5" customHeight="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5" customHeight="1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5" customHeight="1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5" customHeight="1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5" customHeight="1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5" customHeight="1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5" customHeight="1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5" customHeight="1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5" customHeight="1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5" customHeight="1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5" customHeight="1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5" customHeight="1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5" customHeight="1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5" customHeight="1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5" customHeight="1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5" customHeight="1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5" customHeight="1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5" customHeight="1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5" customHeight="1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5" customHeight="1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5" customHeight="1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5" customHeight="1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5" customHeight="1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5" customHeight="1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5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5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5" customHeight="1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5" customHeight="1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5" customHeight="1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5" customHeight="1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5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5" customHeight="1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5" customHeight="1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5" customHeight="1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5" customHeight="1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5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5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5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5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5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5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5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5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5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5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5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5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5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5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5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5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5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5" customHeight="1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5" customHeight="1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5" customHeight="1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5" customHeight="1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5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5" customHeight="1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5" customHeight="1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5" customHeight="1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5" customHeight="1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5" customHeight="1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5" customHeight="1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5" customHeight="1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5" customHeight="1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5" customHeight="1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5" customHeight="1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5" customHeight="1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5" customHeight="1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5" customHeight="1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5" customHeight="1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5" customHeight="1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5" customHeight="1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5" customHeight="1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5" customHeight="1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5" customHeight="1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5" customHeight="1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5" customHeight="1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5" customHeight="1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5" customHeight="1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5" customHeight="1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5" customHeight="1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5" customHeight="1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5" customHeight="1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5" customHeight="1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5" customHeight="1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5" customHeight="1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5" customHeight="1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5" customHeight="1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5" customHeight="1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5" customHeight="1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5" customHeight="1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5" customHeight="1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5" customHeight="1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5" customHeight="1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5" customHeight="1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5" customHeight="1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5" customHeight="1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5" customHeight="1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5" customHeight="1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5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5" customHeight="1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5" customHeight="1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5" customHeight="1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5" customHeight="1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5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5" customHeight="1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5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5" customHeight="1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5" customHeight="1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5" customHeight="1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5" customHeight="1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5" customHeight="1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5" customHeight="1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5" customHeight="1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5" customHeight="1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5" customHeight="1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5" customHeight="1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5" customHeight="1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5" customHeight="1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5" customHeight="1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5" customHeight="1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5" customHeight="1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5" customHeight="1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5" customHeight="1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5" customHeight="1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5" customHeight="1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5" customHeight="1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5" customHeight="1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5" customHeight="1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5" customHeight="1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5" customHeight="1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5" customHeight="1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5" customHeight="1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5" customHeight="1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5" customHeight="1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5" customHeight="1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5" customHeight="1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5" customHeight="1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5" customHeight="1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5" customHeight="1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5" customHeight="1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5" customHeight="1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5" customHeight="1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5" customHeight="1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5" customHeight="1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5" customHeight="1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5" customHeight="1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5" customHeight="1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5" customHeight="1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5" customHeight="1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5" customHeight="1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5" customHeight="1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5" customHeight="1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5" customHeight="1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5" customHeight="1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5" customHeight="1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5" customHeight="1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5" customHeight="1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5" customHeight="1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5" customHeight="1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5" customHeight="1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5" customHeight="1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5" customHeight="1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5" customHeight="1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5" customHeight="1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5" customHeight="1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5" customHeight="1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5" customHeight="1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5" customHeight="1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5" customHeight="1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5" customHeight="1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5" customHeight="1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5" customHeight="1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5" customHeight="1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5" customHeight="1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5" customHeight="1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5" customHeight="1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5" customHeight="1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5" customHeight="1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5" customHeight="1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5" customHeight="1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5" customHeight="1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5" customHeight="1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5" customHeight="1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5" customHeight="1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5" customHeight="1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5" customHeight="1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5" customHeight="1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5" customHeight="1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5" customHeight="1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5" customHeight="1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5" customHeight="1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5" customHeight="1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5" customHeight="1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5" customHeight="1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5" customHeight="1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5" customHeight="1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5" customHeight="1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5" customHeight="1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5" customHeight="1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5" customHeight="1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5" customHeight="1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5" customHeight="1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5" customHeight="1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5" customHeight="1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5" customHeight="1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5" customHeight="1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5" customHeight="1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5" customHeight="1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5" customHeight="1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5" customHeight="1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5" customHeight="1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5" customHeight="1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5" customHeight="1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5" customHeight="1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5" customHeight="1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5" customHeight="1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5" customHeight="1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5" customHeight="1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5" customHeight="1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5" customHeight="1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5" customHeight="1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5" customHeight="1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5" customHeight="1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5" customHeight="1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5" customHeight="1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5" customHeight="1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5" customHeight="1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5" customHeight="1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5" customHeight="1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5" customHeight="1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5" customHeight="1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5" customHeight="1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5" customHeight="1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5" customHeight="1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5" customHeight="1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5" customHeight="1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5" customHeight="1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5" customHeight="1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5" customHeight="1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5" customHeight="1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5" customHeight="1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5" customHeight="1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5" customHeight="1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5" customHeight="1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5" customHeight="1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5" customHeight="1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5" customHeight="1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5" customHeight="1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5" customHeight="1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5" customHeight="1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5" customHeight="1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5" customHeight="1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5" customHeight="1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5" customHeight="1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5" customHeight="1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5" customHeight="1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5" customHeight="1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5" customHeight="1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5" customHeight="1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5" customHeight="1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5" customHeight="1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5" customHeight="1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5" customHeight="1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5" customHeight="1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5" customHeight="1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5" customHeight="1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5" customHeight="1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5" customHeight="1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5" customHeight="1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5" customHeight="1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5" customHeight="1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5" customHeight="1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5" customHeight="1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5" customHeight="1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5" customHeight="1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5" customHeight="1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5" customHeight="1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5" customHeight="1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5" customHeight="1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5" customHeight="1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5" customHeight="1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5" customHeight="1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5" customHeight="1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5" customHeight="1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5" customHeight="1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5" customHeight="1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5" customHeight="1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5" customHeight="1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5" customHeight="1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5" customHeight="1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5" customHeight="1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5" customHeight="1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5" customHeight="1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5" customHeight="1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5" customHeight="1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5" customHeight="1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5" customHeight="1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5" customHeight="1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5" customHeight="1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5" customHeight="1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5" customHeight="1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5" customHeight="1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5" customHeight="1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5" customHeight="1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5" customHeight="1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5" customHeight="1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5" customHeight="1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5" customHeight="1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5" customHeight="1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5" customHeight="1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5" customHeight="1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5" customHeight="1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5" customHeight="1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5" customHeight="1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5" customHeight="1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5" customHeight="1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5" customHeight="1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5" customHeight="1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5" customHeight="1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5" customHeight="1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5" customHeight="1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5" customHeight="1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5" customHeight="1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5" customHeight="1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5" customHeight="1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5" customHeight="1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5" customHeight="1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5" customHeight="1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5" customHeight="1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5" customHeight="1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5" customHeight="1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5" customHeight="1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5" customHeight="1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5" customHeight="1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5" customHeight="1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5" customHeight="1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5" customHeight="1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5" customHeight="1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5" customHeight="1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5" customHeight="1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5" customHeight="1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5" customHeight="1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5" customHeight="1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5" customHeight="1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5" customHeight="1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5" customHeight="1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5" customHeight="1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5" customHeight="1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5" customHeight="1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5" customHeight="1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5" customHeight="1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5" customHeight="1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5" customHeight="1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5" customHeight="1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5" customHeight="1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5" customHeight="1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5" customHeight="1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5" customHeight="1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5" customHeight="1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5" customHeight="1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5" customHeight="1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5" customHeight="1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5" customHeight="1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5" customHeight="1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5" customHeight="1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5" customHeight="1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5" customHeight="1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5" customHeight="1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5" customHeight="1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5" customHeight="1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5" customHeight="1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5" customHeight="1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5" customHeight="1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5" customHeight="1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5" customHeight="1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5" customHeight="1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5" customHeight="1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5" customHeight="1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5" customHeight="1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5" customHeight="1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5" customHeight="1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5" customHeight="1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5" customHeight="1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5" customHeight="1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5" customHeight="1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5" customHeight="1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5" customHeight="1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5" customHeight="1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5" customHeight="1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5" customHeight="1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5" customHeight="1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5" customHeight="1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5" customHeight="1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5" customHeight="1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5" customHeight="1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5" customHeight="1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5" customHeight="1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5" customHeight="1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5" customHeight="1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5" customHeight="1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5" customHeight="1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5" customHeight="1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5" customHeight="1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5" customHeight="1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5" customHeight="1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5" customHeight="1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5" customHeight="1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5" customHeight="1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5" customHeight="1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5" customHeight="1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5" customHeight="1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5" customHeight="1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5" customHeight="1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5" customHeight="1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5" customHeight="1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5" customHeight="1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5" customHeight="1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5" customHeight="1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5" customHeight="1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5" customHeight="1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5" customHeight="1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5" customHeight="1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5" customHeight="1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5" customHeight="1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5" customHeight="1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5" customHeight="1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5" customHeight="1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5" customHeight="1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5" customHeight="1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5" customHeight="1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5" customHeight="1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5" customHeight="1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5" customHeight="1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5" customHeight="1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5" customHeight="1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5" customHeight="1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5" customHeight="1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5" customHeight="1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5" customHeight="1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5" customHeight="1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5" customHeight="1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5" customHeight="1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5" customHeight="1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5" customHeight="1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5" customHeight="1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5" customHeight="1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5" customHeight="1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5" customHeight="1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5" customHeight="1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5" customHeight="1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5" customHeight="1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5" customHeight="1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5" customHeight="1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5" customHeight="1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5" customHeight="1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5" customHeight="1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5" customHeight="1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5" customHeight="1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5" customHeight="1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5" customHeight="1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5" customHeight="1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5" customHeight="1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5" customHeight="1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5" customHeight="1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5" customHeight="1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5" customHeight="1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5" customHeight="1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5" customHeight="1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5" customHeight="1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5" customHeight="1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5" customHeight="1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5" customHeight="1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5" customHeight="1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5" customHeight="1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5" customHeight="1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5" customHeight="1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5" customHeight="1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5" customHeight="1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5" customHeight="1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5" customHeight="1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5" customHeight="1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5" customHeight="1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5" customHeight="1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5" customHeight="1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5" customHeight="1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5" customHeight="1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5" customHeight="1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5" customHeight="1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5" customHeight="1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5" customHeight="1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5" customHeight="1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5" customHeight="1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5" customHeight="1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5" customHeight="1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5" customHeight="1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5" customHeight="1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5" customHeight="1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5" customHeight="1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5" customHeight="1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5" customHeight="1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5" customHeight="1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5" customHeight="1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5" customHeight="1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5" customHeight="1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5" customHeight="1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5" customHeight="1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5" customHeight="1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5" customHeight="1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5" customHeight="1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5" customHeight="1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5" customHeight="1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5" customHeight="1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5" customHeight="1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5" customHeight="1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5" customHeight="1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5" customHeight="1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5" customHeight="1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5" customHeight="1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5" customHeight="1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5" customHeight="1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5" customHeight="1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5" customHeight="1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5" customHeight="1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5" customHeight="1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5" customHeight="1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5" customHeight="1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5" customHeight="1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5" customHeight="1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5" customHeight="1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5" customHeight="1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5" customHeight="1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5" customHeight="1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5" customHeight="1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5" customHeight="1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5" customHeight="1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5" customHeight="1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5" customHeight="1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5" customHeight="1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5" customHeight="1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5" customHeight="1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5" customHeight="1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5" customHeight="1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5" customHeight="1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5" customHeight="1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5" customHeight="1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5" customHeight="1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5" customHeight="1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5" customHeight="1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5" customHeight="1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5" customHeight="1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5" customHeight="1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5" customHeight="1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5" customHeight="1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5" customHeight="1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5" customHeight="1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5" customHeight="1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5" customHeight="1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5" customHeight="1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5" customHeight="1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5" customHeight="1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5" customHeight="1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5" customHeight="1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5" customHeight="1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5" customHeight="1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5" customHeight="1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5" customHeight="1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5" customHeight="1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5" customHeight="1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5" customHeight="1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5" customHeight="1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5" customHeight="1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5" customHeight="1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5" customHeight="1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5" customHeight="1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5" customHeight="1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5" customHeight="1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5" customHeight="1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5" customHeight="1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5" customHeight="1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5" customHeight="1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5" customHeight="1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5" customHeight="1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5" customHeight="1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5" customHeight="1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5" customHeight="1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5" customHeight="1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5" customHeight="1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5" customHeight="1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5" customHeight="1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5" customHeight="1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5" customHeight="1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5" customHeight="1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5" customHeight="1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5" customHeight="1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5" customHeight="1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5" customHeight="1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5" customHeight="1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5" customHeight="1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5" customHeight="1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5" customHeight="1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5" customHeight="1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5" customHeight="1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5" customHeight="1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5" customHeight="1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5" customHeight="1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5" customHeight="1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5" customHeight="1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5" customHeight="1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5" customHeight="1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5" customHeight="1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5" customHeight="1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5" customHeight="1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5" customHeight="1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5" customHeight="1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5" customHeight="1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5" customHeight="1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5" customHeight="1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5" customHeight="1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5" customHeight="1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5" customHeight="1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5" customHeight="1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5" customHeight="1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5" customHeight="1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5" customHeight="1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5" customHeight="1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5" customHeight="1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5" customHeight="1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5" customHeight="1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5" customHeight="1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5" customHeight="1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5" customHeight="1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5" customHeight="1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5" customHeight="1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5" customHeight="1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5" customHeight="1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5" customHeight="1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5" customHeight="1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5" customHeight="1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5" customHeight="1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5" customHeight="1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5" customHeight="1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5" customHeight="1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5" customHeight="1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5" customHeight="1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5" customHeight="1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5" customHeight="1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5" customHeight="1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5" customHeight="1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5" customHeight="1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5" customHeight="1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5" customHeight="1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5" customHeight="1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5" customHeight="1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5" customHeight="1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5" customHeight="1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5" customHeight="1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5" customHeight="1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5" customHeight="1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5" customHeight="1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5" customHeight="1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5" customHeight="1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5" customHeight="1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5" customHeight="1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5" customHeight="1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5" customHeight="1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5" customHeight="1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5" customHeight="1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5" customHeight="1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5" customHeight="1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5" customHeight="1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5" customHeight="1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5" customHeight="1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5" customHeight="1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5" customHeight="1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5" customHeight="1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5" customHeight="1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5" customHeight="1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5" customHeight="1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5" customHeight="1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5" customHeight="1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5" customHeight="1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5" customHeight="1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5" customHeight="1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5" customHeight="1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5" customHeight="1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5" customHeight="1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5" customHeight="1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5" customHeight="1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5" customHeight="1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5" customHeight="1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5" customHeight="1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5" customHeight="1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5" customHeight="1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5" customHeight="1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5" customHeight="1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5" customHeight="1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5" customHeight="1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5" customHeight="1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5" customHeight="1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5" customHeight="1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5" customHeight="1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5" customHeight="1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5" customHeight="1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5" customHeight="1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5" customHeight="1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5" customHeight="1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5" customHeight="1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5" customHeight="1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5" customHeight="1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5" customHeight="1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5" customHeight="1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5" customHeight="1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5" customHeight="1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5" customHeight="1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5" customHeight="1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5" customHeight="1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5" customHeight="1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5" customHeight="1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5" customHeight="1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5" customHeight="1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5" customHeight="1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5" customHeight="1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5" customHeight="1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5" customHeight="1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5" customHeight="1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5" customHeight="1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5" customHeight="1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5" customHeight="1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5" customHeight="1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5" customHeight="1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5" customHeight="1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5" customHeight="1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5" customHeight="1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5" customHeight="1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5" customHeight="1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5" customHeight="1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5" customHeight="1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5" customHeight="1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5" customHeight="1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5" customHeight="1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5" customHeight="1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5" customHeight="1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5" customHeight="1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5" customHeight="1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5" customHeight="1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5" customHeight="1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5" customHeight="1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5" customHeight="1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5" customHeight="1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5" customHeight="1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5" customHeight="1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5" customHeight="1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5" customHeight="1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5" customHeight="1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5" customHeight="1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5" customHeight="1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5" customHeight="1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5" customHeight="1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5" customHeight="1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5" customHeight="1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5" customHeight="1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5" customHeight="1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5" customHeight="1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5" customHeigh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5" customHeigh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5" customHeight="1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5" customHeight="1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5" customHeight="1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5" customHeight="1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5" customHeight="1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5" customHeight="1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5" customHeight="1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5" customHeight="1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5" customHeight="1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5" customHeight="1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5" customHeight="1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5" customHeight="1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5" customHeight="1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5" customHeight="1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5" customHeight="1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5" customHeight="1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5" customHeight="1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5" customHeight="1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5" customHeight="1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5" customHeight="1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5" customHeight="1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5" customHeight="1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5" customHeight="1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5" customHeight="1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5" customHeight="1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5" customHeight="1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5" customHeight="1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5" customHeight="1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5" customHeight="1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5" customHeight="1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5" customHeight="1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5" customHeight="1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5" customHeight="1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5" customHeight="1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5" customHeight="1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5" customHeight="1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5" customHeight="1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5" customHeight="1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5" customHeight="1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5" customHeight="1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5" customHeight="1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5" customHeight="1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5" customHeight="1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5" customHeight="1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5" customHeight="1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5" customHeight="1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5" customHeight="1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5" customHeight="1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5" customHeight="1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5" customHeight="1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5" customHeight="1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5" customHeight="1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5" customHeight="1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5" customHeight="1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5" customHeight="1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5" customHeight="1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5" customHeight="1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5" customHeight="1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5" customHeight="1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5" customHeight="1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5" customHeight="1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5" customHeight="1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5" customHeight="1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5" customHeight="1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5" customHeight="1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5" customHeight="1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5" customHeight="1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5" customHeight="1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5" customHeight="1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5" customHeight="1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5" customHeight="1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5" customHeight="1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5" customHeight="1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5" customHeight="1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5" customHeight="1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5" customHeight="1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5" customHeight="1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5" customHeight="1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5" customHeight="1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5" customHeight="1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5" customHeight="1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5" customHeight="1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5" customHeight="1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5" customHeight="1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5" customHeight="1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5" customHeight="1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5" customHeight="1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5" customHeight="1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5" customHeight="1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5" customHeight="1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5" customHeight="1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5" customHeight="1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5" customHeight="1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5" customHeight="1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5" customHeight="1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5" customHeight="1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5" customHeight="1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5" customHeight="1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5" customHeight="1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5" customHeight="1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5" customHeight="1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5" customHeight="1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5" customHeight="1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5" customHeight="1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5" customHeight="1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5" customHeight="1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5" customHeight="1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5" customHeight="1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5" customHeight="1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5" customHeight="1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5" customHeight="1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5" customHeight="1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5" customHeight="1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5" customHeight="1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5" customHeight="1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5" customHeight="1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5" customHeight="1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5" customHeight="1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5" customHeight="1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5" customHeight="1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5" customHeight="1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5" customHeight="1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5" customHeight="1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5" customHeight="1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5" customHeight="1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5" customHeight="1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5" customHeight="1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5" customHeight="1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5" customHeight="1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5" customHeight="1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5" customHeight="1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5" customHeight="1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5" customHeight="1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5" customHeight="1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5" customHeight="1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5" customHeight="1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5" customHeight="1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5" customHeight="1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5" customHeight="1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5" customHeight="1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5" customHeight="1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9900"/>
  </sheetPr>
  <dimension ref="A1:N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4" ht="14.25" customHeight="1" x14ac:dyDescent="0.2">
      <c r="A1" s="15" t="e">
        <f>DAY('TRAINER QUALIFICATIONS'!E1)</f>
        <v>#VALUE!</v>
      </c>
      <c r="B1" s="15" t="e">
        <f>MONTH('TRAINER QUALIFICATIONS'!E1)</f>
        <v>#VALUE!</v>
      </c>
      <c r="C1" s="15" t="e">
        <f>YEAR('TRAINER QUALIFICATIONS'!E1)</f>
        <v>#VALUE!</v>
      </c>
      <c r="D1" s="15"/>
      <c r="E1" s="15" t="e">
        <f>CONCATENATE(VLOOKUP(A1,'DATE LOOKUP'!$J$1:$K$31,2,FALSE),"-",VLOOKUP(B1,'DATE LOOKUP'!$M$1:$N$12,2,FALSE),"-",C1)</f>
        <v>#VALUE!</v>
      </c>
      <c r="F1" s="15"/>
      <c r="G1" s="15"/>
      <c r="H1" s="15"/>
      <c r="I1" s="15"/>
      <c r="J1" s="15">
        <v>1</v>
      </c>
      <c r="K1" s="17" t="s">
        <v>1549</v>
      </c>
      <c r="L1" s="15"/>
      <c r="M1" s="15">
        <v>1</v>
      </c>
      <c r="N1" s="15" t="s">
        <v>1550</v>
      </c>
    </row>
    <row r="2" spans="1:14" ht="14.2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>
        <v>2</v>
      </c>
      <c r="K2" s="17" t="s">
        <v>1551</v>
      </c>
      <c r="L2" s="15"/>
      <c r="M2" s="15">
        <v>2</v>
      </c>
      <c r="N2" s="15" t="s">
        <v>1552</v>
      </c>
    </row>
    <row r="3" spans="1:14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>
        <v>3</v>
      </c>
      <c r="K3" s="17" t="s">
        <v>1553</v>
      </c>
      <c r="L3" s="15"/>
      <c r="M3" s="15">
        <v>3</v>
      </c>
      <c r="N3" s="15" t="s">
        <v>1554</v>
      </c>
    </row>
    <row r="4" spans="1:14" ht="14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>
        <v>4</v>
      </c>
      <c r="K4" s="17" t="s">
        <v>1555</v>
      </c>
      <c r="L4" s="15"/>
      <c r="M4" s="15">
        <v>4</v>
      </c>
      <c r="N4" s="15" t="s">
        <v>1556</v>
      </c>
    </row>
    <row r="5" spans="1:14" ht="14.2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>
        <v>5</v>
      </c>
      <c r="K5" s="17" t="s">
        <v>1557</v>
      </c>
      <c r="L5" s="15"/>
      <c r="M5" s="15">
        <v>5</v>
      </c>
      <c r="N5" s="15" t="s">
        <v>1558</v>
      </c>
    </row>
    <row r="6" spans="1:14" ht="14.25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>
        <v>6</v>
      </c>
      <c r="K6" s="17" t="s">
        <v>1559</v>
      </c>
      <c r="L6" s="15"/>
      <c r="M6" s="15">
        <v>6</v>
      </c>
      <c r="N6" s="15" t="s">
        <v>1560</v>
      </c>
    </row>
    <row r="7" spans="1:14" ht="14.25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15">
        <v>7</v>
      </c>
      <c r="K7" s="17" t="s">
        <v>1561</v>
      </c>
      <c r="L7" s="15"/>
      <c r="M7" s="15">
        <v>7</v>
      </c>
      <c r="N7" s="15" t="s">
        <v>1562</v>
      </c>
    </row>
    <row r="8" spans="1:14" ht="14.25" customHeight="1" x14ac:dyDescent="0.2">
      <c r="A8" s="15"/>
      <c r="B8" s="15"/>
      <c r="C8" s="15"/>
      <c r="D8" s="15"/>
      <c r="E8" s="15"/>
      <c r="F8" s="15"/>
      <c r="G8" s="15"/>
      <c r="H8" s="15"/>
      <c r="I8" s="15"/>
      <c r="J8" s="15">
        <v>8</v>
      </c>
      <c r="K8" s="17" t="s">
        <v>1563</v>
      </c>
      <c r="L8" s="15"/>
      <c r="M8" s="15">
        <v>8</v>
      </c>
      <c r="N8" s="15" t="s">
        <v>1564</v>
      </c>
    </row>
    <row r="9" spans="1:14" ht="14.2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>
        <v>9</v>
      </c>
      <c r="K9" s="17" t="s">
        <v>1565</v>
      </c>
      <c r="L9" s="15"/>
      <c r="M9" s="15">
        <v>9</v>
      </c>
      <c r="N9" s="15" t="s">
        <v>1566</v>
      </c>
    </row>
    <row r="10" spans="1:14" ht="14.2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>
        <v>10</v>
      </c>
      <c r="K10" s="17" t="s">
        <v>1567</v>
      </c>
      <c r="L10" s="15"/>
      <c r="M10" s="15">
        <v>10</v>
      </c>
      <c r="N10" s="15" t="s">
        <v>1568</v>
      </c>
    </row>
    <row r="11" spans="1:14" ht="14.2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>
        <v>11</v>
      </c>
      <c r="K11" s="17" t="s">
        <v>1569</v>
      </c>
      <c r="L11" s="15"/>
      <c r="M11" s="15">
        <v>11</v>
      </c>
      <c r="N11" s="15" t="s">
        <v>1570</v>
      </c>
    </row>
    <row r="12" spans="1:14" ht="14.2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>
        <v>12</v>
      </c>
      <c r="K12" s="17" t="s">
        <v>1571</v>
      </c>
      <c r="L12" s="15"/>
      <c r="M12" s="15">
        <v>12</v>
      </c>
      <c r="N12" s="15" t="s">
        <v>1572</v>
      </c>
    </row>
    <row r="13" spans="1:14" ht="14.2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>
        <v>13</v>
      </c>
      <c r="K13" s="17" t="s">
        <v>1573</v>
      </c>
      <c r="L13" s="15"/>
      <c r="M13" s="15"/>
      <c r="N13" s="15"/>
    </row>
    <row r="14" spans="1:14" ht="14.2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>
        <v>14</v>
      </c>
      <c r="K14" s="17" t="s">
        <v>1574</v>
      </c>
      <c r="L14" s="15"/>
      <c r="M14" s="15"/>
      <c r="N14" s="15"/>
    </row>
    <row r="15" spans="1:14" ht="14.2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>
        <v>15</v>
      </c>
      <c r="K15" s="17" t="s">
        <v>1575</v>
      </c>
      <c r="L15" s="15"/>
      <c r="M15" s="15"/>
      <c r="N15" s="15"/>
    </row>
    <row r="16" spans="1:14" ht="14.2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>
        <v>16</v>
      </c>
      <c r="K16" s="17" t="s">
        <v>1576</v>
      </c>
      <c r="L16" s="15"/>
      <c r="M16" s="15"/>
      <c r="N16" s="15"/>
    </row>
    <row r="17" spans="1:14" ht="14.2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>
        <v>17</v>
      </c>
      <c r="K17" s="17" t="s">
        <v>1577</v>
      </c>
      <c r="L17" s="15"/>
      <c r="M17" s="15"/>
      <c r="N17" s="15"/>
    </row>
    <row r="18" spans="1:14" ht="14.25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>
        <v>18</v>
      </c>
      <c r="K18" s="17" t="s">
        <v>1578</v>
      </c>
      <c r="L18" s="15"/>
      <c r="M18" s="15"/>
      <c r="N18" s="15"/>
    </row>
    <row r="19" spans="1:14" ht="14.2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>
        <v>19</v>
      </c>
      <c r="K19" s="17" t="s">
        <v>1579</v>
      </c>
      <c r="L19" s="15"/>
      <c r="M19" s="15"/>
      <c r="N19" s="15"/>
    </row>
    <row r="20" spans="1:14" ht="14.2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>
        <v>20</v>
      </c>
      <c r="K20" s="17" t="s">
        <v>1580</v>
      </c>
      <c r="L20" s="15"/>
      <c r="M20" s="15"/>
      <c r="N20" s="15"/>
    </row>
    <row r="21" spans="1:14" ht="14.2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>
        <v>21</v>
      </c>
      <c r="K21" s="17" t="s">
        <v>1581</v>
      </c>
      <c r="L21" s="15"/>
      <c r="M21" s="15"/>
      <c r="N21" s="15"/>
    </row>
    <row r="22" spans="1:14" ht="14.2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>
        <v>22</v>
      </c>
      <c r="K22" s="17" t="s">
        <v>1582</v>
      </c>
      <c r="L22" s="15"/>
      <c r="M22" s="15"/>
      <c r="N22" s="15"/>
    </row>
    <row r="23" spans="1:14" ht="14.2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>
        <v>23</v>
      </c>
      <c r="K23" s="17" t="s">
        <v>1583</v>
      </c>
      <c r="L23" s="15"/>
      <c r="M23" s="15"/>
      <c r="N23" s="15"/>
    </row>
    <row r="24" spans="1:14" ht="14.2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>
        <v>24</v>
      </c>
      <c r="K24" s="17" t="s">
        <v>1584</v>
      </c>
      <c r="L24" s="15"/>
      <c r="M24" s="15"/>
      <c r="N24" s="15"/>
    </row>
    <row r="25" spans="1:14" ht="14.2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>
        <v>25</v>
      </c>
      <c r="K25" s="17" t="s">
        <v>1585</v>
      </c>
      <c r="L25" s="15"/>
      <c r="M25" s="15"/>
      <c r="N25" s="15"/>
    </row>
    <row r="26" spans="1:14" ht="14.2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>
        <v>26</v>
      </c>
      <c r="K26" s="17" t="s">
        <v>1586</v>
      </c>
      <c r="L26" s="15"/>
      <c r="M26" s="15"/>
      <c r="N26" s="15"/>
    </row>
    <row r="27" spans="1:14" ht="14.2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>
        <v>27</v>
      </c>
      <c r="K27" s="17" t="s">
        <v>1587</v>
      </c>
      <c r="L27" s="15"/>
      <c r="M27" s="15"/>
      <c r="N27" s="15"/>
    </row>
    <row r="28" spans="1:14" ht="14.2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>
        <v>28</v>
      </c>
      <c r="K28" s="17" t="s">
        <v>1588</v>
      </c>
      <c r="L28" s="15"/>
      <c r="M28" s="15"/>
      <c r="N28" s="15"/>
    </row>
    <row r="29" spans="1:14" ht="14.2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>
        <v>29</v>
      </c>
      <c r="K29" s="17" t="s">
        <v>1589</v>
      </c>
      <c r="L29" s="15"/>
      <c r="M29" s="15"/>
      <c r="N29" s="15"/>
    </row>
    <row r="30" spans="1:14" ht="14.2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>
        <v>30</v>
      </c>
      <c r="K30" s="17" t="s">
        <v>1590</v>
      </c>
      <c r="L30" s="15"/>
      <c r="M30" s="15"/>
      <c r="N30" s="15"/>
    </row>
    <row r="31" spans="1:14" ht="14.2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>
        <v>31</v>
      </c>
      <c r="K31" s="17" t="s">
        <v>1591</v>
      </c>
      <c r="L31" s="15"/>
      <c r="M31" s="15"/>
      <c r="N31" s="15"/>
    </row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Phase 3 tables 1</vt:lpstr>
      <vt:lpstr>Phase 3 tables 2</vt:lpstr>
      <vt:lpstr>All Tables and Fields listed</vt:lpstr>
      <vt:lpstr>Data_Recon</vt:lpstr>
      <vt:lpstr>VENDOR ORDERS and SHIPMENTS</vt:lpstr>
      <vt:lpstr>VENDOR LIST</vt:lpstr>
      <vt:lpstr>TRAINER QUALIFICATIONS</vt:lpstr>
      <vt:lpstr>SOFTWARE IDs and LICENSES</vt:lpstr>
      <vt:lpstr>CLASSROOM CAPACITY and HARDWARE</vt:lpstr>
      <vt:lpstr>COURSE, TRAINER, CLIENT ENROLLM</vt:lpstr>
      <vt:lpstr>COURSE, HARDWARE, PREREQ, SOFTW</vt:lpstr>
      <vt:lpstr>CLIENT INFO, MEMBERSHIPS</vt:lpstr>
      <vt:lpstr>CLASS ID, ROOM, TRAINER</vt:lpstr>
      <vt:lpstr>BOOK, AUTHOR, VENDORS</vt:lpstr>
      <vt:lpstr>MEMBERSHIP TYPES</vt:lpstr>
      <vt:lpstr>DATE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Shayna Pedersen</dc:creator>
  <cp:lastModifiedBy>Sagar</cp:lastModifiedBy>
  <dcterms:created xsi:type="dcterms:W3CDTF">2019-11-01T21:18:53Z</dcterms:created>
  <dcterms:modified xsi:type="dcterms:W3CDTF">2020-01-05T07:10:10Z</dcterms:modified>
</cp:coreProperties>
</file>