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<sst xmlns="http://schemas.openxmlformats.org/spreadsheetml/2006/main" count="129" uniqueCount="27">
  <si>
    <t>Lhs</t>
  </si>
  <si>
    <t>Rhs</t>
  </si>
  <si>
    <t>Ha-Hx</t>
  </si>
  <si>
    <t>x1</t>
  </si>
  <si>
    <t>C</t>
  </si>
  <si>
    <t>x2</t>
  </si>
  <si>
    <t>y1</t>
  </si>
  <si>
    <t>y2</t>
  </si>
  <si>
    <t>z1</t>
  </si>
  <si>
    <t>z2</t>
  </si>
  <si>
    <t>Hx-Hb</t>
  </si>
  <si>
    <t>Hb</t>
  </si>
  <si>
    <t>&gt;</t>
  </si>
  <si>
    <t>&lt;</t>
  </si>
  <si>
    <t>Hb-Hy</t>
  </si>
  <si>
    <t>Hb-Hz</t>
  </si>
  <si>
    <t>Hy-Hc</t>
  </si>
  <si>
    <t>Hz-Hd</t>
  </si>
  <si>
    <t>Hb-Hc</t>
  </si>
  <si>
    <t>Hb-Hd</t>
  </si>
  <si>
    <t>Hc</t>
  </si>
  <si>
    <t>Hd</t>
  </si>
  <si>
    <t>s1</t>
  </si>
  <si>
    <t>s2</t>
  </si>
  <si>
    <t>RHS</t>
  </si>
  <si>
    <t>x3</t>
  </si>
  <si>
    <t>basic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</si>
</sst>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FFFF"/>
        <bgColor rgb="FF33FF99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CCFF00"/>
      </patternFill>
    </fill>
    <fill>
      <patternFill patternType="solid">
        <fgColor rgb="FF33FF99"/>
        <bgColor rgb="FF00FFFF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8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025" min="1" style="1" width="11.5204081632653"/>
  </cols>
  <sheetData>
    <row r="2" customFormat="false" ht="12.8" hidden="false" customHeight="false" outlineLevel="0" collapsed="false">
      <c r="B2" s="2" t="s">
        <v>0</v>
      </c>
      <c r="C2" s="3" t="s">
        <v>1</v>
      </c>
    </row>
    <row r="3" customFormat="false" ht="12.8" hidden="false" customHeight="false" outlineLevel="0" collapsed="false">
      <c r="K3" s="2" t="s">
        <v>2</v>
      </c>
      <c r="L3" s="3" t="s">
        <v>3</v>
      </c>
    </row>
    <row r="4" customFormat="false" ht="12.8" hidden="false" customHeight="false" outlineLevel="0" collapsed="false">
      <c r="C4" s="2" t="s">
        <v>4</v>
      </c>
      <c r="D4" s="3" t="s">
        <v>3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K4" s="2"/>
      <c r="L4" s="3" t="n">
        <f aca="false">4.457*10^8*9^1.85/300^4.87</f>
        <v>0.0224290441628463</v>
      </c>
    </row>
    <row r="5" customFormat="false" ht="12.8" hidden="false" customHeight="false" outlineLevel="0" collapsed="false">
      <c r="C5" s="2"/>
      <c r="D5" s="3" t="n">
        <f aca="false">1.2654*300^1.327</f>
        <v>2451.13784338877</v>
      </c>
      <c r="E5" s="3" t="n">
        <f aca="false">1.2654*350^1.327</f>
        <v>3007.50338609011</v>
      </c>
      <c r="F5" s="3" t="n">
        <f aca="false">1.2654*200^1.327</f>
        <v>1431.181238444</v>
      </c>
      <c r="G5" s="3" t="n">
        <f aca="false">1.2654*250^1.327</f>
        <v>1924.39500793689</v>
      </c>
      <c r="H5" s="3" t="n">
        <f aca="false">1.2654*150^1.327</f>
        <v>977.014323856663</v>
      </c>
      <c r="I5" s="3" t="n">
        <f aca="false">1.2654*200^1.327</f>
        <v>1431.181238444</v>
      </c>
    </row>
    <row r="6" customFormat="false" ht="12.8" hidden="false" customHeight="false" outlineLevel="0" collapsed="false">
      <c r="K6" s="2" t="s">
        <v>10</v>
      </c>
      <c r="L6" s="3" t="s">
        <v>5</v>
      </c>
    </row>
    <row r="7" customFormat="false" ht="12.8" hidden="false" customHeight="false" outlineLevel="0" collapsed="false">
      <c r="K7" s="2"/>
      <c r="L7" s="3" t="n">
        <f aca="false">4.457*10^8*9^1.85/350^4.87</f>
        <v>0.0105871703385272</v>
      </c>
    </row>
    <row r="8" customFormat="false" ht="12.8" hidden="false" customHeight="false" outlineLevel="0" collapsed="false">
      <c r="B8" s="2" t="s">
        <v>4</v>
      </c>
      <c r="C8" s="3" t="n">
        <v>1</v>
      </c>
      <c r="D8" s="3" t="s">
        <v>3</v>
      </c>
      <c r="E8" s="3" t="s">
        <v>6</v>
      </c>
      <c r="F8" s="3" t="s">
        <v>8</v>
      </c>
    </row>
    <row r="9" customFormat="false" ht="12.8" hidden="false" customHeight="false" outlineLevel="0" collapsed="false">
      <c r="B9" s="2"/>
      <c r="C9" s="3" t="n">
        <f aca="false">E5*300+G5*500+I5*400</f>
        <v>2436921.01517308</v>
      </c>
      <c r="D9" s="3" t="n">
        <f aca="false">D5-E5</f>
        <v>-556.365542701331</v>
      </c>
      <c r="E9" s="3" t="n">
        <f aca="false">F5-G5</f>
        <v>-493.213769492882</v>
      </c>
      <c r="F9" s="3" t="n">
        <f aca="false">H5-I5</f>
        <v>-454.166914587341</v>
      </c>
      <c r="K9" s="2" t="s">
        <v>11</v>
      </c>
      <c r="L9" s="3" t="n">
        <v>1</v>
      </c>
      <c r="M9" s="3" t="s">
        <v>3</v>
      </c>
      <c r="N9" s="3" t="s">
        <v>5</v>
      </c>
      <c r="R9" s="2" t="s">
        <v>11</v>
      </c>
      <c r="S9" s="3" t="n">
        <v>1</v>
      </c>
      <c r="T9" s="3" t="s">
        <v>3</v>
      </c>
      <c r="U9" s="3" t="s">
        <v>5</v>
      </c>
    </row>
    <row r="10" customFormat="false" ht="12.8" hidden="false" customHeight="false" outlineLevel="0" collapsed="false">
      <c r="K10" s="2"/>
      <c r="L10" s="3" t="n">
        <v>100</v>
      </c>
      <c r="M10" s="3" t="n">
        <f aca="false">-L4</f>
        <v>-0.0224290441628463</v>
      </c>
      <c r="N10" s="3" t="n">
        <f aca="false">-L7</f>
        <v>-0.0105871703385272</v>
      </c>
      <c r="R10" s="2"/>
      <c r="S10" s="3" t="n">
        <v>100</v>
      </c>
      <c r="T10" s="3" t="n">
        <v>-0.0224290441628463</v>
      </c>
      <c r="U10" s="3" t="n">
        <v>-0.0105871703385272</v>
      </c>
    </row>
    <row r="11" customFormat="false" ht="12.8" hidden="false" customHeight="false" outlineLevel="0" collapsed="false">
      <c r="B11" s="2" t="s">
        <v>4</v>
      </c>
      <c r="C11" s="3" t="n">
        <v>1</v>
      </c>
      <c r="D11" s="3" t="s">
        <v>3</v>
      </c>
      <c r="E11" s="3" t="s">
        <v>6</v>
      </c>
      <c r="F11" s="3" t="s">
        <v>8</v>
      </c>
    </row>
    <row r="12" customFormat="false" ht="12.8" hidden="false" customHeight="false" outlineLevel="0" collapsed="false">
      <c r="B12" s="2"/>
      <c r="C12" s="3"/>
      <c r="D12" s="3" t="n">
        <f aca="false">-D9</f>
        <v>556.365542701331</v>
      </c>
      <c r="E12" s="3" t="n">
        <f aca="false">-E9</f>
        <v>493.213769492882</v>
      </c>
      <c r="F12" s="3" t="n">
        <f aca="false">-F9</f>
        <v>454.166914587341</v>
      </c>
      <c r="K12" s="2" t="s">
        <v>11</v>
      </c>
      <c r="L12" s="3" t="n">
        <v>1</v>
      </c>
      <c r="M12" s="3" t="s">
        <v>3</v>
      </c>
      <c r="R12" s="2" t="s">
        <v>11</v>
      </c>
      <c r="S12" s="3" t="n">
        <v>1</v>
      </c>
      <c r="T12" s="3" t="s">
        <v>3</v>
      </c>
    </row>
    <row r="13" customFormat="false" ht="12.8" hidden="false" customHeight="false" outlineLevel="0" collapsed="false">
      <c r="K13" s="2"/>
      <c r="L13" s="3" t="n">
        <f aca="false">100+300*N10</f>
        <v>96.8238488984418</v>
      </c>
      <c r="M13" s="3" t="n">
        <f aca="false">M10-N10</f>
        <v>-0.011841873824319</v>
      </c>
      <c r="N13" s="1" t="s">
        <v>12</v>
      </c>
      <c r="O13" s="1" t="n">
        <v>89.5</v>
      </c>
      <c r="R13" s="2"/>
      <c r="S13" s="3" t="n">
        <f aca="false">100+300*U10</f>
        <v>96.8238488984418</v>
      </c>
      <c r="T13" s="3" t="n">
        <f aca="false">T10-U10</f>
        <v>-0.011841873824319</v>
      </c>
      <c r="U13" s="1" t="s">
        <v>12</v>
      </c>
      <c r="V13" s="1" t="n">
        <v>89.5</v>
      </c>
    </row>
    <row r="14" customFormat="false" ht="12.8" hidden="false" customHeight="false" outlineLevel="0" collapsed="false">
      <c r="C14" s="4" t="s">
        <v>3</v>
      </c>
      <c r="D14" s="4" t="s">
        <v>6</v>
      </c>
      <c r="E14" s="4"/>
      <c r="F14" s="4"/>
    </row>
    <row r="15" customFormat="false" ht="12.8" hidden="false" customHeight="false" outlineLevel="0" collapsed="false">
      <c r="C15" s="4" t="n">
        <v>1.1841873824319</v>
      </c>
      <c r="D15" s="4" t="n">
        <v>1.40281891156629</v>
      </c>
      <c r="E15" s="4" t="s">
        <v>13</v>
      </c>
      <c r="F15" s="4" t="n">
        <v>375.343045351881</v>
      </c>
      <c r="K15" s="2" t="s">
        <v>14</v>
      </c>
      <c r="L15" s="3" t="s">
        <v>6</v>
      </c>
      <c r="R15" s="2" t="s">
        <v>15</v>
      </c>
      <c r="S15" s="3" t="s">
        <v>8</v>
      </c>
    </row>
    <row r="16" customFormat="false" ht="12.8" hidden="false" customHeight="false" outlineLevel="0" collapsed="false">
      <c r="K16" s="2"/>
      <c r="L16" s="3" t="n">
        <f aca="false">4.457*10^8*3^1.85/200^4.87</f>
        <v>0.0211690260055089</v>
      </c>
      <c r="R16" s="2"/>
      <c r="S16" s="3" t="n">
        <f aca="false">4.457*10^8*2^1.85/150^4.87</f>
        <v>0.0405866956147431</v>
      </c>
    </row>
    <row r="17" customFormat="false" ht="12.8" hidden="false" customHeight="false" outlineLevel="0" collapsed="false">
      <c r="C17" s="4" t="s">
        <v>3</v>
      </c>
      <c r="D17" s="4" t="s">
        <v>6</v>
      </c>
      <c r="E17" s="4"/>
      <c r="F17" s="4"/>
    </row>
    <row r="18" customFormat="false" ht="12.8" hidden="false" customHeight="false" outlineLevel="0" collapsed="false">
      <c r="C18" s="4" t="n">
        <v>1.1841873824319</v>
      </c>
      <c r="D18" s="4" t="n">
        <v>3.05882601638213</v>
      </c>
      <c r="E18" s="4" t="s">
        <v>13</v>
      </c>
      <c r="F18" s="4" t="n">
        <v>832.447471807307</v>
      </c>
      <c r="K18" s="2" t="s">
        <v>16</v>
      </c>
      <c r="L18" s="3" t="s">
        <v>7</v>
      </c>
      <c r="R18" s="2" t="s">
        <v>17</v>
      </c>
      <c r="S18" s="3" t="s">
        <v>9</v>
      </c>
    </row>
    <row r="19" customFormat="false" ht="12.8" hidden="false" customHeight="false" outlineLevel="0" collapsed="false">
      <c r="K19" s="2"/>
      <c r="L19" s="3" t="n">
        <f aca="false">4.457*10^8*3^1.85/250^4.87</f>
        <v>0.00714083688984594</v>
      </c>
      <c r="R19" s="2"/>
      <c r="S19" s="3" t="n">
        <f aca="false">4.457*10^8*2^1.85/200^4.87</f>
        <v>0.00999843545092181</v>
      </c>
    </row>
    <row r="21" customFormat="false" ht="12.8" hidden="false" customHeight="false" outlineLevel="0" collapsed="false">
      <c r="K21" s="2" t="s">
        <v>18</v>
      </c>
      <c r="L21" s="3" t="n">
        <v>1</v>
      </c>
      <c r="M21" s="3" t="s">
        <v>6</v>
      </c>
      <c r="R21" s="2" t="s">
        <v>19</v>
      </c>
      <c r="S21" s="3" t="n">
        <v>1</v>
      </c>
      <c r="T21" s="3" t="s">
        <v>8</v>
      </c>
    </row>
    <row r="22" customFormat="false" ht="12.8" hidden="false" customHeight="false" outlineLevel="0" collapsed="false">
      <c r="K22" s="2"/>
      <c r="L22" s="3" t="n">
        <f aca="false">500*L19</f>
        <v>3.57041844492297</v>
      </c>
      <c r="M22" s="3" t="n">
        <f aca="false">L16-L19</f>
        <v>0.0140281891156629</v>
      </c>
      <c r="R22" s="2"/>
      <c r="S22" s="3" t="n">
        <f aca="false">400*S19</f>
        <v>3.99937418036872</v>
      </c>
      <c r="T22" s="3" t="n">
        <f aca="false">S16-S19</f>
        <v>0.0305882601638213</v>
      </c>
    </row>
    <row r="24" customFormat="false" ht="12.8" hidden="false" customHeight="false" outlineLevel="0" collapsed="false">
      <c r="K24" s="2" t="s">
        <v>20</v>
      </c>
      <c r="L24" s="3" t="n">
        <v>1</v>
      </c>
      <c r="M24" s="3" t="s">
        <v>3</v>
      </c>
      <c r="N24" s="3" t="s">
        <v>6</v>
      </c>
      <c r="R24" s="2" t="s">
        <v>21</v>
      </c>
      <c r="S24" s="3" t="n">
        <v>1</v>
      </c>
      <c r="T24" s="3" t="s">
        <v>3</v>
      </c>
      <c r="U24" s="3" t="s">
        <v>8</v>
      </c>
    </row>
    <row r="25" customFormat="false" ht="12.8" hidden="false" customHeight="false" outlineLevel="0" collapsed="false">
      <c r="K25" s="2"/>
      <c r="L25" s="3" t="n">
        <f aca="false">96.8238488984418-L22</f>
        <v>93.2534304535188</v>
      </c>
      <c r="M25" s="3" t="n">
        <v>-0.011841873824319</v>
      </c>
      <c r="N25" s="3" t="n">
        <f aca="false">-M22</f>
        <v>-0.0140281891156629</v>
      </c>
      <c r="O25" s="1" t="s">
        <v>12</v>
      </c>
      <c r="P25" s="1" t="n">
        <v>89.5</v>
      </c>
      <c r="R25" s="2"/>
      <c r="S25" s="3" t="n">
        <f aca="false">96.8238488984418-S22</f>
        <v>92.8244747180731</v>
      </c>
      <c r="T25" s="3" t="n">
        <v>-0.011841873824319</v>
      </c>
      <c r="U25" s="3" t="n">
        <f aca="false">-T22</f>
        <v>-0.0305882601638213</v>
      </c>
      <c r="V25" s="1" t="s">
        <v>12</v>
      </c>
      <c r="W25" s="1" t="n">
        <v>84.5</v>
      </c>
    </row>
    <row r="27" customFormat="false" ht="12.8" hidden="false" customHeight="false" outlineLevel="0" collapsed="false">
      <c r="L27" s="4" t="s">
        <v>3</v>
      </c>
      <c r="M27" s="4" t="s">
        <v>6</v>
      </c>
      <c r="N27" s="4"/>
      <c r="O27" s="4"/>
      <c r="S27" s="4" t="s">
        <v>3</v>
      </c>
      <c r="T27" s="4" t="s">
        <v>6</v>
      </c>
      <c r="U27" s="4"/>
      <c r="V27" s="4"/>
    </row>
    <row r="28" customFormat="false" ht="12.8" hidden="false" customHeight="false" outlineLevel="0" collapsed="false">
      <c r="L28" s="4" t="n">
        <f aca="false">-M25*100</f>
        <v>1.1841873824319</v>
      </c>
      <c r="M28" s="4" t="n">
        <f aca="false">-N25*100</f>
        <v>1.40281891156629</v>
      </c>
      <c r="N28" s="4" t="s">
        <v>13</v>
      </c>
      <c r="O28" s="4" t="n">
        <f aca="false">100*L25-100*P25</f>
        <v>375.343045351881</v>
      </c>
      <c r="S28" s="4" t="n">
        <f aca="false">-T25*100</f>
        <v>1.1841873824319</v>
      </c>
      <c r="T28" s="4" t="n">
        <f aca="false">-U25*100</f>
        <v>3.05882601638213</v>
      </c>
      <c r="U28" s="4" t="s">
        <v>13</v>
      </c>
      <c r="V28" s="4" t="n">
        <f aca="false">100*S25-100*W25</f>
        <v>832.447471807307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C4" s="5"/>
      <c r="D4" s="5" t="s">
        <v>3</v>
      </c>
      <c r="E4" s="5" t="s">
        <v>6</v>
      </c>
      <c r="F4" s="5" t="s">
        <v>8</v>
      </c>
      <c r="G4" s="5" t="s">
        <v>22</v>
      </c>
      <c r="H4" s="5" t="s">
        <v>23</v>
      </c>
      <c r="I4" s="5" t="s">
        <v>24</v>
      </c>
    </row>
    <row r="5" customFormat="false" ht="12.8" hidden="false" customHeight="false" outlineLevel="0" collapsed="false">
      <c r="C5" s="5" t="s">
        <v>22</v>
      </c>
      <c r="D5" s="3" t="n">
        <v>1.1841873824319</v>
      </c>
      <c r="E5" s="3" t="n">
        <v>1.40281891156629</v>
      </c>
      <c r="F5" s="6" t="n">
        <v>0</v>
      </c>
      <c r="G5" s="6" t="n">
        <v>1</v>
      </c>
      <c r="H5" s="6" t="n">
        <v>0</v>
      </c>
      <c r="I5" s="3" t="n">
        <v>375.343045351881</v>
      </c>
      <c r="J5" s="0" t="s">
        <v>22</v>
      </c>
      <c r="K5" s="0" t="n">
        <f aca="false">I5</f>
        <v>375.343045351881</v>
      </c>
      <c r="L5" s="0" t="n">
        <f aca="false">I5/D5</f>
        <v>316.962544036788</v>
      </c>
    </row>
    <row r="6" customFormat="false" ht="12.8" hidden="false" customHeight="false" outlineLevel="0" collapsed="false">
      <c r="C6" s="5" t="s">
        <v>23</v>
      </c>
      <c r="D6" s="3" t="n">
        <v>1.1841873824319</v>
      </c>
      <c r="E6" s="7" t="n">
        <v>0</v>
      </c>
      <c r="F6" s="7" t="n">
        <v>3.05882601638213</v>
      </c>
      <c r="G6" s="8" t="n">
        <v>0</v>
      </c>
      <c r="H6" s="8" t="n">
        <v>1</v>
      </c>
      <c r="I6" s="7" t="n">
        <v>832.447471807307</v>
      </c>
      <c r="J6" s="0" t="s">
        <v>23</v>
      </c>
      <c r="K6" s="0" t="n">
        <f aca="false">I6</f>
        <v>832.447471807307</v>
      </c>
      <c r="L6" s="0" t="n">
        <f aca="false">I6/D6</f>
        <v>702.969381499196</v>
      </c>
    </row>
    <row r="7" customFormat="false" ht="12.8" hidden="false" customHeight="false" outlineLevel="0" collapsed="false">
      <c r="C7" s="5" t="s">
        <v>4</v>
      </c>
      <c r="D7" s="6" t="n">
        <v>-556.365542701331</v>
      </c>
      <c r="E7" s="0" t="n">
        <v>-493.213769492882</v>
      </c>
      <c r="F7" s="0" t="n">
        <v>-454.166914587341</v>
      </c>
      <c r="G7" s="0" t="n">
        <v>0</v>
      </c>
      <c r="H7" s="0" t="n">
        <v>0</v>
      </c>
      <c r="I7" s="0" t="n">
        <v>0</v>
      </c>
    </row>
    <row r="10" customFormat="false" ht="12.8" hidden="false" customHeight="false" outlineLevel="0" collapsed="false">
      <c r="C10" s="5"/>
      <c r="D10" s="5" t="s">
        <v>3</v>
      </c>
      <c r="E10" s="5" t="s">
        <v>6</v>
      </c>
      <c r="F10" s="5" t="s">
        <v>8</v>
      </c>
      <c r="G10" s="5" t="s">
        <v>22</v>
      </c>
      <c r="H10" s="5" t="s">
        <v>23</v>
      </c>
      <c r="I10" s="5" t="s">
        <v>24</v>
      </c>
    </row>
    <row r="11" customFormat="false" ht="13.35" hidden="false" customHeight="false" outlineLevel="0" collapsed="false">
      <c r="C11" s="5" t="s">
        <v>3</v>
      </c>
      <c r="D11" s="9" t="n">
        <f aca="false">1.1841873824319/1.1841873824319</f>
        <v>1</v>
      </c>
      <c r="E11" s="9" t="n">
        <f aca="false">1.40281891156629/1.1841873824319</f>
        <v>1.18462578843341</v>
      </c>
      <c r="F11" s="9" t="n">
        <v>0</v>
      </c>
      <c r="G11" s="9" t="n">
        <f aca="false">1/1.1841873824319</f>
        <v>0.844460948356294</v>
      </c>
      <c r="H11" s="9" t="n">
        <v>0</v>
      </c>
      <c r="I11" s="10" t="n">
        <v>316.96254404534</v>
      </c>
      <c r="J11" s="0" t="s">
        <v>3</v>
      </c>
      <c r="K11" s="0" t="n">
        <f aca="false">I11/D11</f>
        <v>316.96254404534</v>
      </c>
    </row>
    <row r="12" customFormat="false" ht="12.8" hidden="false" customHeight="false" outlineLevel="0" collapsed="false">
      <c r="C12" s="5" t="s">
        <v>23</v>
      </c>
      <c r="D12" s="9" t="n">
        <f aca="false">D6-D5</f>
        <v>0</v>
      </c>
      <c r="E12" s="9" t="n">
        <f aca="false">E6-E5</f>
        <v>-1.40281891156629</v>
      </c>
      <c r="F12" s="11" t="n">
        <f aca="false">F6-F5</f>
        <v>3.05882601638213</v>
      </c>
      <c r="G12" s="9" t="n">
        <f aca="false">G6-G5</f>
        <v>-1</v>
      </c>
      <c r="H12" s="9" t="n">
        <f aca="false">H6-H5</f>
        <v>1</v>
      </c>
      <c r="I12" s="9" t="n">
        <f aca="false">I6-I5</f>
        <v>457.104426455426</v>
      </c>
    </row>
    <row r="13" customFormat="false" ht="12.8" hidden="false" customHeight="false" outlineLevel="0" collapsed="false">
      <c r="C13" s="5" t="s">
        <v>4</v>
      </c>
      <c r="D13" s="10" t="n">
        <v>0</v>
      </c>
      <c r="E13" s="10" t="n">
        <v>165.8712002204</v>
      </c>
      <c r="F13" s="10" t="n">
        <v>-454.1669145873</v>
      </c>
      <c r="G13" s="10" t="n">
        <v>469.82897383496</v>
      </c>
      <c r="H13" s="10" t="n">
        <v>0</v>
      </c>
      <c r="I13" s="10" t="n">
        <v>176347.03783377</v>
      </c>
    </row>
    <row r="15" customFormat="false" ht="12.8" hidden="false" customHeight="false" outlineLevel="0" collapsed="false">
      <c r="K15" s="0" t="n">
        <f aca="false">500-267.56</f>
        <v>232.44</v>
      </c>
    </row>
    <row r="16" customFormat="false" ht="12.8" hidden="false" customHeight="false" outlineLevel="0" collapsed="false">
      <c r="C16" s="5"/>
      <c r="D16" s="5" t="s">
        <v>3</v>
      </c>
      <c r="E16" s="5" t="s">
        <v>6</v>
      </c>
      <c r="F16" s="5" t="s">
        <v>8</v>
      </c>
      <c r="G16" s="5" t="s">
        <v>22</v>
      </c>
      <c r="H16" s="5" t="s">
        <v>23</v>
      </c>
      <c r="I16" s="5" t="s">
        <v>24</v>
      </c>
    </row>
    <row r="17" customFormat="false" ht="13.35" hidden="false" customHeight="false" outlineLevel="0" collapsed="false">
      <c r="B17" s="12" t="n">
        <v>556.3655427013</v>
      </c>
      <c r="C17" s="5" t="s">
        <v>3</v>
      </c>
      <c r="D17" s="13" t="n">
        <v>1</v>
      </c>
      <c r="E17" s="10" t="n">
        <v>1.1846257884938</v>
      </c>
      <c r="F17" s="10" t="n">
        <v>0</v>
      </c>
      <c r="G17" s="10" t="n">
        <v>0.84446094837904</v>
      </c>
      <c r="H17" s="9" t="n">
        <v>0</v>
      </c>
      <c r="I17" s="10" t="n">
        <v>316.96254404534</v>
      </c>
    </row>
    <row r="18" customFormat="false" ht="13.35" hidden="false" customHeight="false" outlineLevel="0" collapsed="false">
      <c r="B18" s="12" t="n">
        <v>454.1669145873</v>
      </c>
      <c r="C18" s="5" t="s">
        <v>25</v>
      </c>
      <c r="D18" s="10" t="n">
        <v>0</v>
      </c>
      <c r="E18" s="10" t="n">
        <v>-0.45861350206868</v>
      </c>
      <c r="F18" s="10" t="n">
        <v>1</v>
      </c>
      <c r="G18" s="10" t="n">
        <v>-0.32692281111723</v>
      </c>
      <c r="H18" s="10" t="n">
        <v>0.32692281111723</v>
      </c>
      <c r="I18" s="10" t="n">
        <v>149.43786407093</v>
      </c>
    </row>
    <row r="19" customFormat="false" ht="13.35" hidden="false" customHeight="false" outlineLevel="0" collapsed="false">
      <c r="C19" s="5" t="s">
        <v>4</v>
      </c>
      <c r="D19" s="10" t="n">
        <v>0</v>
      </c>
      <c r="E19" s="10" t="n">
        <v>-42.415879002205</v>
      </c>
      <c r="F19" s="10" t="n">
        <v>0</v>
      </c>
      <c r="G19" s="10" t="n">
        <v>321.35144940164</v>
      </c>
      <c r="H19" s="10" t="n">
        <v>148.47752443332</v>
      </c>
      <c r="I19" s="10" t="n">
        <v>244216.77148138</v>
      </c>
    </row>
    <row r="21" customFormat="false" ht="12.8" hidden="false" customHeight="false" outlineLevel="0" collapsed="false">
      <c r="C21" s="5"/>
      <c r="D21" s="5" t="s">
        <v>3</v>
      </c>
      <c r="E21" s="5" t="s">
        <v>6</v>
      </c>
      <c r="F21" s="5" t="s">
        <v>8</v>
      </c>
      <c r="G21" s="5" t="s">
        <v>22</v>
      </c>
      <c r="H21" s="5" t="s">
        <v>23</v>
      </c>
      <c r="I21" s="5" t="s">
        <v>24</v>
      </c>
    </row>
    <row r="22" customFormat="false" ht="13.35" hidden="false" customHeight="false" outlineLevel="0" collapsed="false">
      <c r="B22" s="12" t="n">
        <v>493.2137694929</v>
      </c>
      <c r="C22" s="5" t="s">
        <v>5</v>
      </c>
      <c r="D22" s="10" t="n">
        <v>0.84414843042668</v>
      </c>
      <c r="E22" s="10" t="n">
        <v>1</v>
      </c>
      <c r="F22" s="10" t="n">
        <v>0</v>
      </c>
      <c r="G22" s="10" t="n">
        <v>0.71285038413079</v>
      </c>
      <c r="H22" s="10" t="n">
        <v>0</v>
      </c>
      <c r="I22" s="10" t="n">
        <v>267.56343405992</v>
      </c>
    </row>
    <row r="23" customFormat="false" ht="13.35" hidden="false" customHeight="false" outlineLevel="0" collapsed="false">
      <c r="B23" s="12" t="n">
        <v>454.1669145873</v>
      </c>
      <c r="C23" s="5" t="s">
        <v>25</v>
      </c>
      <c r="D23" s="10" t="n">
        <v>0.38713786794376</v>
      </c>
      <c r="E23" s="10" t="n">
        <v>0</v>
      </c>
      <c r="F23" s="10" t="n">
        <v>1</v>
      </c>
      <c r="G23" s="10" t="n">
        <v>-5.5511151231258E-017</v>
      </c>
      <c r="H23" s="10" t="n">
        <v>0.32692281111723</v>
      </c>
      <c r="I23" s="10" t="n">
        <v>272.14606759067</v>
      </c>
    </row>
    <row r="24" customFormat="false" ht="13.35" hidden="false" customHeight="false" outlineLevel="0" collapsed="false">
      <c r="C24" s="5" t="s">
        <v>4</v>
      </c>
      <c r="D24" s="10" t="n">
        <v>35.80529768488</v>
      </c>
      <c r="E24" s="10" t="n">
        <v>0</v>
      </c>
      <c r="F24" s="10" t="n">
        <v>0</v>
      </c>
      <c r="G24" s="10" t="n">
        <v>351.58762504161</v>
      </c>
      <c r="H24" s="10" t="n">
        <v>148.47752443332</v>
      </c>
      <c r="I24" s="13" t="n">
        <v>255565.70972588</v>
      </c>
    </row>
    <row r="26" customFormat="false" ht="12.8" hidden="false" customHeight="false" outlineLevel="0" collapsed="false">
      <c r="E26" s="0" t="s">
        <v>3</v>
      </c>
      <c r="F26" s="0" t="n">
        <v>0</v>
      </c>
    </row>
    <row r="27" customFormat="false" ht="13.35" hidden="false" customHeight="false" outlineLevel="0" collapsed="false">
      <c r="E27" s="0" t="s">
        <v>6</v>
      </c>
      <c r="F27" s="12" t="n">
        <v>267.56343405992</v>
      </c>
    </row>
    <row r="28" customFormat="false" ht="13.35" hidden="false" customHeight="false" outlineLevel="0" collapsed="false">
      <c r="E28" s="0" t="s">
        <v>8</v>
      </c>
      <c r="F28" s="12" t="n">
        <v>272.14606759067</v>
      </c>
    </row>
    <row r="29" customFormat="false" ht="12.8" hidden="false" customHeight="false" outlineLevel="0" collapsed="false">
      <c r="I29" s="0" t="n">
        <f aca="false">400-272.15</f>
        <v>127.85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L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C4" s="5" t="s">
        <v>26</v>
      </c>
      <c r="D4" s="5" t="s">
        <v>3</v>
      </c>
      <c r="E4" s="5" t="s">
        <v>6</v>
      </c>
      <c r="F4" s="5" t="s">
        <v>8</v>
      </c>
      <c r="G4" s="5" t="s">
        <v>22</v>
      </c>
      <c r="H4" s="5" t="s">
        <v>23</v>
      </c>
      <c r="I4" s="5" t="s">
        <v>24</v>
      </c>
    </row>
    <row r="5" customFormat="false" ht="12.8" hidden="false" customHeight="false" outlineLevel="0" collapsed="false">
      <c r="C5" s="5" t="s">
        <v>22</v>
      </c>
      <c r="D5" s="14" t="n">
        <v>1.18</v>
      </c>
      <c r="E5" s="15" t="n">
        <v>1.4</v>
      </c>
      <c r="F5" s="16" t="n">
        <v>0</v>
      </c>
      <c r="G5" s="16" t="n">
        <v>1</v>
      </c>
      <c r="H5" s="16" t="n">
        <v>0</v>
      </c>
      <c r="I5" s="15" t="n">
        <v>625.34</v>
      </c>
      <c r="J5" s="16" t="s">
        <v>22</v>
      </c>
      <c r="K5" s="16" t="n">
        <f aca="false">I5</f>
        <v>625.34</v>
      </c>
      <c r="L5" s="16" t="n">
        <f aca="false">I5/D5</f>
        <v>529.949152542373</v>
      </c>
    </row>
    <row r="6" customFormat="false" ht="12.8" hidden="false" customHeight="false" outlineLevel="0" collapsed="false">
      <c r="C6" s="5" t="s">
        <v>23</v>
      </c>
      <c r="D6" s="15" t="n">
        <v>1.18</v>
      </c>
      <c r="E6" s="7" t="n">
        <v>0</v>
      </c>
      <c r="F6" s="7" t="n">
        <v>3.06</v>
      </c>
      <c r="G6" s="8" t="n">
        <v>0</v>
      </c>
      <c r="H6" s="8" t="n">
        <v>1</v>
      </c>
      <c r="I6" s="7" t="n">
        <v>1082.44</v>
      </c>
      <c r="J6" s="0" t="s">
        <v>23</v>
      </c>
      <c r="K6" s="0" t="n">
        <f aca="false">I6</f>
        <v>1082.44</v>
      </c>
      <c r="L6" s="0" t="n">
        <f aca="false">I6/D6</f>
        <v>917.322033898305</v>
      </c>
    </row>
    <row r="7" customFormat="false" ht="12.8" hidden="false" customHeight="false" outlineLevel="0" collapsed="false">
      <c r="C7" s="17" t="s">
        <v>4</v>
      </c>
      <c r="D7" s="16" t="n">
        <v>-556.365542701331</v>
      </c>
      <c r="E7" s="17" t="n">
        <v>-493.213769492882</v>
      </c>
      <c r="F7" s="17" t="n">
        <v>-454.166914587341</v>
      </c>
      <c r="G7" s="17" t="n">
        <v>0</v>
      </c>
      <c r="H7" s="17" t="n">
        <v>0</v>
      </c>
      <c r="I7" s="17" t="n">
        <v>0</v>
      </c>
    </row>
    <row r="10" customFormat="false" ht="12.8" hidden="false" customHeight="false" outlineLevel="0" collapsed="false">
      <c r="C10" s="5" t="s">
        <v>26</v>
      </c>
      <c r="D10" s="5" t="s">
        <v>3</v>
      </c>
      <c r="E10" s="5" t="s">
        <v>6</v>
      </c>
      <c r="F10" s="5" t="s">
        <v>8</v>
      </c>
      <c r="G10" s="5" t="s">
        <v>22</v>
      </c>
      <c r="H10" s="5" t="s">
        <v>23</v>
      </c>
      <c r="I10" s="5" t="s">
        <v>24</v>
      </c>
    </row>
    <row r="11" customFormat="false" ht="12.8" hidden="false" customHeight="false" outlineLevel="0" collapsed="false">
      <c r="C11" s="5" t="s">
        <v>3</v>
      </c>
      <c r="D11" s="18" t="n">
        <f aca="false">1.18/1.18</f>
        <v>1</v>
      </c>
      <c r="E11" s="7" t="n">
        <f aca="false">1.4/1.18</f>
        <v>1.1864406779661</v>
      </c>
      <c r="F11" s="8" t="n">
        <v>0</v>
      </c>
      <c r="G11" s="8" t="n">
        <f aca="false">1/1.18</f>
        <v>0.847457627118644</v>
      </c>
      <c r="H11" s="8" t="n">
        <v>0</v>
      </c>
      <c r="I11" s="7" t="n">
        <f aca="false">625.34/1.18</f>
        <v>529.949152542373</v>
      </c>
    </row>
    <row r="12" customFormat="false" ht="12.8" hidden="false" customHeight="false" outlineLevel="0" collapsed="false">
      <c r="C12" s="5" t="s">
        <v>23</v>
      </c>
      <c r="D12" s="7" t="n">
        <f aca="false">1.18-1.18*D11</f>
        <v>0</v>
      </c>
      <c r="E12" s="7" t="n">
        <f aca="false">0-1.18*E11</f>
        <v>-1.4</v>
      </c>
      <c r="F12" s="7" t="n">
        <f aca="false">3.06-1.18*F11</f>
        <v>3.06</v>
      </c>
      <c r="G12" s="8" t="n">
        <f aca="false">0-1.18*G11</f>
        <v>-1</v>
      </c>
      <c r="H12" s="8" t="n">
        <v>1</v>
      </c>
      <c r="I12" s="7" t="n">
        <f aca="false">1082.44-1.18*I11</f>
        <v>457.1</v>
      </c>
    </row>
    <row r="13" customFormat="false" ht="12.8" hidden="false" customHeight="false" outlineLevel="0" collapsed="false">
      <c r="C13" s="17" t="s">
        <v>4</v>
      </c>
      <c r="D13" s="8" t="n">
        <f aca="false">-556.365542701331+556.365542701331</f>
        <v>0</v>
      </c>
      <c r="E13" s="17" t="n">
        <f aca="false">556.365542701331-493.213769492882</f>
        <v>63.151773208449</v>
      </c>
      <c r="F13" s="17" t="n">
        <f aca="false">556.365542701331-454.166914587341</f>
        <v>102.19862811399</v>
      </c>
      <c r="G13" s="17" t="n">
        <v>556.365542701331</v>
      </c>
      <c r="H13" s="17" t="n">
        <v>556.365542701331</v>
      </c>
      <c r="I13" s="17" t="n">
        <v>556.365542701331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2016-11-07T16:30:35Z</dcterms:created>
  <dc:language>en-IN</dc:language>
  <dcterms:modified xsi:type="dcterms:W3CDTF">2016-11-07T21:03:24Z</dcterms:modified>
  <cp:revision>1</cp:revision>
</cp:coreProperties>
</file>