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an\Documents\GitHub\TrabajoFinalDeEvo\Analisis\"/>
    </mc:Choice>
  </mc:AlternateContent>
  <bookViews>
    <workbookView xWindow="0" yWindow="0" windowWidth="2370" windowHeight="1170" activeTab="4"/>
  </bookViews>
  <sheets>
    <sheet name="Backlog" sheetId="1" r:id="rId1"/>
    <sheet name="Release" sheetId="2" r:id="rId2"/>
    <sheet name="Matriz" sheetId="4" r:id="rId3"/>
    <sheet name="Sprints" sheetId="5" r:id="rId4"/>
    <sheet name="Caracteristicas" sheetId="8" r:id="rId5"/>
    <sheet name="User Story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8" l="1"/>
  <c r="E16" i="8"/>
  <c r="C16" i="8"/>
  <c r="G14" i="8"/>
  <c r="E14" i="8"/>
  <c r="C14" i="8"/>
  <c r="G13" i="8"/>
  <c r="D13" i="8"/>
  <c r="C13" i="8"/>
  <c r="G12" i="8"/>
  <c r="E12" i="8"/>
  <c r="C12" i="8"/>
  <c r="G9" i="8"/>
  <c r="G15" i="8" s="1"/>
  <c r="F9" i="8"/>
  <c r="F14" i="8" s="1"/>
  <c r="E9" i="8"/>
  <c r="E15" i="8" s="1"/>
  <c r="D9" i="8"/>
  <c r="D16" i="8" s="1"/>
  <c r="C9" i="8"/>
  <c r="C15" i="8" s="1"/>
  <c r="C17" i="8" l="1"/>
  <c r="G17" i="8"/>
  <c r="F12" i="8"/>
  <c r="E13" i="8"/>
  <c r="E17" i="8" s="1"/>
  <c r="D14" i="8"/>
  <c r="F16" i="8"/>
  <c r="F15" i="8"/>
  <c r="F13" i="8"/>
  <c r="D15" i="8"/>
  <c r="D12" i="8"/>
  <c r="B25" i="4"/>
  <c r="B24" i="4"/>
  <c r="B23" i="4"/>
  <c r="B21" i="4"/>
  <c r="B20" i="4"/>
  <c r="B22" i="4"/>
  <c r="F17" i="8" l="1"/>
  <c r="D17" i="8"/>
  <c r="C19" i="8" a="1"/>
  <c r="C6" i="4"/>
  <c r="C4" i="4"/>
  <c r="D4" i="4"/>
  <c r="L15" i="4"/>
  <c r="K15" i="4"/>
  <c r="J15" i="4"/>
  <c r="I15" i="4"/>
  <c r="K14" i="4"/>
  <c r="J14" i="4"/>
  <c r="I14" i="4"/>
  <c r="H14" i="4"/>
  <c r="G14" i="4"/>
  <c r="F14" i="4"/>
  <c r="E14" i="4"/>
  <c r="D14" i="4"/>
  <c r="C14" i="4"/>
  <c r="J13" i="4"/>
  <c r="I13" i="4"/>
  <c r="H13" i="4"/>
  <c r="G13" i="4"/>
  <c r="F13" i="4"/>
  <c r="E13" i="4"/>
  <c r="D13" i="4"/>
  <c r="C13" i="4"/>
  <c r="I12" i="4"/>
  <c r="H12" i="4"/>
  <c r="G12" i="4"/>
  <c r="F12" i="4"/>
  <c r="E12" i="4"/>
  <c r="D12" i="4"/>
  <c r="C12" i="4"/>
  <c r="H11" i="4"/>
  <c r="G11" i="4"/>
  <c r="F11" i="4"/>
  <c r="E11" i="4"/>
  <c r="D11" i="4"/>
  <c r="C11" i="4"/>
  <c r="G10" i="4"/>
  <c r="F10" i="4"/>
  <c r="E10" i="4"/>
  <c r="D10" i="4"/>
  <c r="C10" i="4"/>
  <c r="F9" i="4"/>
  <c r="E9" i="4"/>
  <c r="D9" i="4"/>
  <c r="C9" i="4"/>
  <c r="C8" i="4"/>
  <c r="C7" i="4"/>
  <c r="L4" i="4"/>
  <c r="K4" i="4"/>
  <c r="J4" i="4"/>
  <c r="I4" i="4"/>
  <c r="H4" i="4"/>
  <c r="G4" i="4"/>
  <c r="F4" i="4"/>
  <c r="E4" i="4"/>
  <c r="E23" i="8" l="1"/>
  <c r="F22" i="8"/>
  <c r="G21" i="8"/>
  <c r="C21" i="8"/>
  <c r="D20" i="8"/>
  <c r="E19" i="8"/>
  <c r="D23" i="8"/>
  <c r="E22" i="8"/>
  <c r="F21" i="8"/>
  <c r="G20" i="8"/>
  <c r="C20" i="8"/>
  <c r="D19" i="8"/>
  <c r="D24" i="8" s="1"/>
  <c r="G23" i="8"/>
  <c r="C23" i="8"/>
  <c r="D22" i="8"/>
  <c r="E21" i="8"/>
  <c r="F20" i="8"/>
  <c r="G19" i="8"/>
  <c r="G24" i="8" s="1"/>
  <c r="C19" i="8"/>
  <c r="F23" i="8"/>
  <c r="G22" i="8"/>
  <c r="C22" i="8"/>
  <c r="D21" i="8"/>
  <c r="E20" i="8"/>
  <c r="F19" i="8"/>
  <c r="H15" i="4"/>
  <c r="C22" i="4" s="1"/>
  <c r="G15" i="4"/>
  <c r="C20" i="4" s="1"/>
  <c r="D8" i="4"/>
  <c r="F15" i="4"/>
  <c r="C21" i="4" s="1"/>
  <c r="D7" i="4"/>
  <c r="E8" i="4"/>
  <c r="E15" i="4" s="1"/>
  <c r="C23" i="4" s="1"/>
  <c r="C15" i="4"/>
  <c r="C25" i="4" s="1"/>
  <c r="I19" i="8" l="1"/>
  <c r="C26" i="8" a="1"/>
  <c r="C24" i="8"/>
  <c r="I20" i="8"/>
  <c r="E24" i="8"/>
  <c r="I21" i="8"/>
  <c r="I22" i="8"/>
  <c r="I23" i="8"/>
  <c r="F24" i="8"/>
  <c r="D15" i="4"/>
  <c r="C24" i="4" s="1"/>
  <c r="G30" i="8" l="1"/>
  <c r="C30" i="8"/>
  <c r="D29" i="8"/>
  <c r="E28" i="8"/>
  <c r="F27" i="8"/>
  <c r="G26" i="8"/>
  <c r="C26" i="8"/>
  <c r="F30" i="8"/>
  <c r="G29" i="8"/>
  <c r="C29" i="8"/>
  <c r="D28" i="8"/>
  <c r="E27" i="8"/>
  <c r="F26" i="8"/>
  <c r="E30" i="8"/>
  <c r="F29" i="8"/>
  <c r="G28" i="8"/>
  <c r="C28" i="8"/>
  <c r="D27" i="8"/>
  <c r="E26" i="8"/>
  <c r="E29" i="8"/>
  <c r="F28" i="8"/>
  <c r="G27" i="8"/>
  <c r="C27" i="8"/>
  <c r="I27" i="8" s="1"/>
  <c r="D26" i="8"/>
  <c r="D30" i="8"/>
  <c r="K22" i="8"/>
  <c r="K21" i="8"/>
  <c r="K19" i="8"/>
  <c r="I24" i="8"/>
  <c r="K20" i="8" s="1"/>
  <c r="E31" i="8" l="1"/>
  <c r="C31" i="8"/>
  <c r="I26" i="8"/>
  <c r="K23" i="8"/>
  <c r="I29" i="8"/>
  <c r="G31" i="8"/>
  <c r="I30" i="8"/>
  <c r="I28" i="8"/>
  <c r="F31" i="8"/>
  <c r="D31" i="8"/>
  <c r="I31" i="8" l="1"/>
  <c r="K27" i="8" s="1"/>
  <c r="K26" i="8"/>
  <c r="K30" i="8" l="1"/>
  <c r="K29" i="8"/>
  <c r="K28" i="8"/>
</calcChain>
</file>

<file path=xl/sharedStrings.xml><?xml version="1.0" encoding="utf-8"?>
<sst xmlns="http://schemas.openxmlformats.org/spreadsheetml/2006/main" count="167" uniqueCount="90">
  <si>
    <t>ID</t>
  </si>
  <si>
    <t>FEATURE</t>
  </si>
  <si>
    <t>USER_STORY</t>
  </si>
  <si>
    <t>CRITERIO_ACEPTACION</t>
  </si>
  <si>
    <t>ID_ESCENARIO</t>
  </si>
  <si>
    <t>ESCENARIO</t>
  </si>
  <si>
    <t>RELEASE</t>
  </si>
  <si>
    <t>SPRINT</t>
  </si>
  <si>
    <t>FEAT-001</t>
  </si>
  <si>
    <t>Administrar datos generales de los clientes.</t>
  </si>
  <si>
    <t>US-001.01</t>
  </si>
  <si>
    <t>US-001.02</t>
  </si>
  <si>
    <t>Crear usuario.</t>
  </si>
  <si>
    <t>Actualizar cliente.</t>
  </si>
  <si>
    <t>Eliminar cliente.</t>
  </si>
  <si>
    <t>US-001.03</t>
  </si>
  <si>
    <t>FEAT-002</t>
  </si>
  <si>
    <t>Administrar cartelera de peliculas.</t>
  </si>
  <si>
    <t>US-002.01</t>
  </si>
  <si>
    <t>Programar estreno</t>
  </si>
  <si>
    <t>Agregar a cartelera</t>
  </si>
  <si>
    <t>Quitar de cartelera.</t>
  </si>
  <si>
    <t>US-002.02</t>
  </si>
  <si>
    <t>US-002.03</t>
  </si>
  <si>
    <t>FEAT-003</t>
  </si>
  <si>
    <t>Crear buscador de peliculas</t>
  </si>
  <si>
    <t>US-003.01</t>
  </si>
  <si>
    <t>Mostrar resultados de busqueda</t>
  </si>
  <si>
    <t>Ordenar resultados.</t>
  </si>
  <si>
    <t>US-003.02</t>
  </si>
  <si>
    <t>FEAT-004</t>
  </si>
  <si>
    <t>Implementar carrito de compras.</t>
  </si>
  <si>
    <t>US-004.01</t>
  </si>
  <si>
    <t>Permitir agregar items al carrito.</t>
  </si>
  <si>
    <t>Reservar funcion.</t>
  </si>
  <si>
    <t>Implementar pasarela de pago</t>
  </si>
  <si>
    <t>US-004.02</t>
  </si>
  <si>
    <t>US-004.03</t>
  </si>
  <si>
    <t>Permitir eliminar items del carrito.</t>
  </si>
  <si>
    <t>US-004.04</t>
  </si>
  <si>
    <t>FEAT-005</t>
  </si>
  <si>
    <t>Administrar ventas.</t>
  </si>
  <si>
    <t>Mantener registro de ventas.</t>
  </si>
  <si>
    <t>Generar reporte de ranking.</t>
  </si>
  <si>
    <t>FEAT-006</t>
  </si>
  <si>
    <t>Notificacion de clientes.</t>
  </si>
  <si>
    <t>Al ingresar pelicula a la cartelera.</t>
  </si>
  <si>
    <t>Al reducir precios entradas.</t>
  </si>
  <si>
    <t>Al mejorar precios de combos.</t>
  </si>
  <si>
    <t>US-006.01</t>
  </si>
  <si>
    <t>US-005.01</t>
  </si>
  <si>
    <t>US-005.02</t>
  </si>
  <si>
    <t>US-006.02</t>
  </si>
  <si>
    <t>US-006.03</t>
  </si>
  <si>
    <t>Descripcion</t>
  </si>
  <si>
    <t>Sprint 1</t>
  </si>
  <si>
    <t>Sprint 2</t>
  </si>
  <si>
    <t>Sprint 3</t>
  </si>
  <si>
    <t>Sprint 4</t>
  </si>
  <si>
    <t>Implementar reportes</t>
  </si>
  <si>
    <t>Release 1</t>
  </si>
  <si>
    <t xml:space="preserve">Version Funcional </t>
  </si>
  <si>
    <t>Item Number</t>
  </si>
  <si>
    <t>Item Description</t>
  </si>
  <si>
    <t>Sum</t>
  </si>
  <si>
    <t>Matriz de Comparación(puntaje 1-9)</t>
  </si>
  <si>
    <t>Resultado</t>
  </si>
  <si>
    <t>Administracion de usuarios y peliculas</t>
  </si>
  <si>
    <t>HISTORIAS DE USUARIO</t>
  </si>
  <si>
    <t>BKLG001</t>
  </si>
  <si>
    <t>BKLG002</t>
  </si>
  <si>
    <t>BKLG003</t>
  </si>
  <si>
    <t>BKLG004</t>
  </si>
  <si>
    <t>BKLG005</t>
  </si>
  <si>
    <t>BKLG006</t>
  </si>
  <si>
    <r>
      <t>Como</t>
    </r>
    <r>
      <rPr>
        <b/>
        <sz val="12"/>
        <color theme="3"/>
        <rFont val="Segoe UI"/>
        <family val="2"/>
      </rPr>
      <t xml:space="preserve"> empresa</t>
    </r>
    <r>
      <rPr>
        <sz val="12"/>
        <color theme="1"/>
        <rFont val="Segoe UI"/>
        <family val="2"/>
      </rPr>
      <t xml:space="preserve"> de venta de películas se necesita poder administrar los datos generales de los clientes.</t>
    </r>
  </si>
  <si>
    <r>
      <t xml:space="preserve">Como </t>
    </r>
    <r>
      <rPr>
        <b/>
        <sz val="12"/>
        <color theme="3"/>
        <rFont val="Segoe UI"/>
        <family val="2"/>
      </rPr>
      <t>empresa</t>
    </r>
    <r>
      <rPr>
        <sz val="12"/>
        <color theme="1"/>
        <rFont val="Segoe UI"/>
        <family val="2"/>
      </rPr>
      <t xml:space="preserve"> de venta de películas se necesita mostrar la cartera de películas que ofrecemos a los clientes.</t>
    </r>
  </si>
  <si>
    <r>
      <t xml:space="preserve">Como </t>
    </r>
    <r>
      <rPr>
        <b/>
        <sz val="12"/>
        <color theme="3"/>
        <rFont val="Segoe UI"/>
        <family val="2"/>
      </rPr>
      <t>cliente</t>
    </r>
    <r>
      <rPr>
        <sz val="12"/>
        <color theme="1"/>
        <rFont val="Segoe UI"/>
        <family val="2"/>
      </rPr>
      <t xml:space="preserve"> se necesita crear un perfil de búsqueda para las películas.</t>
    </r>
  </si>
  <si>
    <r>
      <t xml:space="preserve">Como </t>
    </r>
    <r>
      <rPr>
        <b/>
        <sz val="12"/>
        <color theme="3"/>
        <rFont val="Segoe UI"/>
        <family val="2"/>
      </rPr>
      <t>empresa</t>
    </r>
    <r>
      <rPr>
        <sz val="12"/>
        <color theme="1"/>
        <rFont val="Segoe UI"/>
        <family val="2"/>
      </rPr>
      <t xml:space="preserve"> de venta de películas se necesita implementar un carrito de compras.</t>
    </r>
  </si>
  <si>
    <r>
      <t xml:space="preserve">Como </t>
    </r>
    <r>
      <rPr>
        <b/>
        <sz val="12"/>
        <color theme="3"/>
        <rFont val="Segoe UI"/>
        <family val="2"/>
      </rPr>
      <t>empresa</t>
    </r>
    <r>
      <rPr>
        <sz val="12"/>
        <color theme="1"/>
        <rFont val="Segoe UI"/>
        <family val="2"/>
      </rPr>
      <t xml:space="preserve"> de venta de películas se necesita registrar las ventas, para luego analizar que películas son las más vendidas.</t>
    </r>
  </si>
  <si>
    <r>
      <t xml:space="preserve">Como </t>
    </r>
    <r>
      <rPr>
        <b/>
        <sz val="12"/>
        <color theme="3"/>
        <rFont val="Segoe UI"/>
        <family val="2"/>
      </rPr>
      <t>cliente</t>
    </r>
    <r>
      <rPr>
        <sz val="12"/>
        <color theme="1"/>
        <rFont val="Segoe UI"/>
        <family val="2"/>
      </rPr>
      <t xml:space="preserve"> necesito poder recibir notificaciones de las nuevas películas adquiridas.</t>
    </r>
  </si>
  <si>
    <t>1 = Menor Prioridad   3 =  Regular  5 =  Moderado 7 = Relevante 9 = Mayor Prioridad</t>
  </si>
  <si>
    <t>Valor del StakeHolder</t>
  </si>
  <si>
    <t>Tiempo de Ejecución</t>
  </si>
  <si>
    <t>Complejidad</t>
  </si>
  <si>
    <t>Cantidad de Recursos</t>
  </si>
  <si>
    <t>Objetivo del Negocio</t>
  </si>
  <si>
    <t>ITERACIÓN 1</t>
  </si>
  <si>
    <t>ITERACIÓN 2</t>
  </si>
  <si>
    <t>ITERACIÓN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</si>
</sst>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u/>
      <sz val="10"/>
      <color indexed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b/>
      <sz val="12"/>
      <color theme="3"/>
      <name val="Segoe UI"/>
      <family val="2"/>
    </font>
    <font>
      <sz val="11"/>
      <color theme="1"/>
      <name val="Calibri"/>
      <family val="2"/>
      <scheme val="minor"/>
    </font>
    <font>
      <sz val="12"/>
      <color rgb="FF0070C0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Segoe UI"/>
      <family val="2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8"/>
        <bgColor indexed="5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 style="double">
        <color indexed="8"/>
      </right>
      <top style="double">
        <color indexed="8"/>
      </top>
      <bottom style="medium">
        <color indexed="8"/>
      </bottom>
      <diagonal/>
    </border>
    <border>
      <left style="double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double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7" borderId="0" xfId="0" applyFill="1"/>
    <xf numFmtId="0" fontId="6" fillId="7" borderId="0" xfId="0" applyFont="1" applyFill="1" applyAlignment="1">
      <alignment horizontal="right"/>
    </xf>
    <xf numFmtId="164" fontId="6" fillId="7" borderId="0" xfId="0" applyNumberFormat="1" applyFont="1" applyFill="1"/>
    <xf numFmtId="0" fontId="6" fillId="7" borderId="0" xfId="0" applyFont="1" applyFill="1"/>
    <xf numFmtId="0" fontId="7" fillId="0" borderId="0" xfId="0" applyFont="1"/>
    <xf numFmtId="164" fontId="6" fillId="0" borderId="0" xfId="0" applyNumberFormat="1" applyFont="1"/>
    <xf numFmtId="0" fontId="8" fillId="0" borderId="0" xfId="0" applyFont="1"/>
    <xf numFmtId="0" fontId="0" fillId="0" borderId="1" xfId="0" applyFont="1" applyBorder="1"/>
    <xf numFmtId="0" fontId="9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2" fontId="10" fillId="9" borderId="5" xfId="0" applyNumberFormat="1" applyFont="1" applyFill="1" applyBorder="1"/>
    <xf numFmtId="165" fontId="0" fillId="8" borderId="5" xfId="0" applyNumberFormat="1" applyFill="1" applyBorder="1"/>
    <xf numFmtId="165" fontId="0" fillId="8" borderId="6" xfId="0" applyNumberFormat="1" applyFill="1" applyBorder="1"/>
    <xf numFmtId="2" fontId="0" fillId="0" borderId="5" xfId="0" applyNumberFormat="1" applyBorder="1"/>
    <xf numFmtId="0" fontId="0" fillId="8" borderId="5" xfId="0" applyFill="1" applyBorder="1"/>
    <xf numFmtId="165" fontId="10" fillId="8" borderId="5" xfId="0" applyNumberFormat="1" applyFont="1" applyFill="1" applyBorder="1"/>
    <xf numFmtId="2" fontId="10" fillId="9" borderId="6" xfId="0" applyNumberFormat="1" applyFont="1" applyFill="1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0" xfId="0" applyNumberFormat="1"/>
    <xf numFmtId="0" fontId="0" fillId="0" borderId="0" xfId="0" applyFont="1" applyAlignment="1">
      <alignment horizontal="right"/>
    </xf>
    <xf numFmtId="164" fontId="0" fillId="0" borderId="0" xfId="0" applyNumberFormat="1"/>
    <xf numFmtId="0" fontId="9" fillId="0" borderId="0" xfId="0" applyFont="1"/>
    <xf numFmtId="2" fontId="9" fillId="0" borderId="0" xfId="0" applyNumberFormat="1" applyFont="1"/>
    <xf numFmtId="164" fontId="9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/>
    <xf numFmtId="0" fontId="0" fillId="0" borderId="6" xfId="0" applyBorder="1" applyAlignment="1">
      <alignment wrapText="1"/>
    </xf>
    <xf numFmtId="165" fontId="0" fillId="8" borderId="5" xfId="0" applyNumberFormat="1" applyFill="1" applyBorder="1" applyAlignment="1">
      <alignment wrapText="1"/>
    </xf>
    <xf numFmtId="0" fontId="5" fillId="0" borderId="0" xfId="0" applyFont="1"/>
    <xf numFmtId="0" fontId="0" fillId="10" borderId="0" xfId="0" applyFill="1"/>
    <xf numFmtId="0" fontId="3" fillId="4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7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0" fillId="6" borderId="14" xfId="0" applyFill="1" applyBorder="1"/>
    <xf numFmtId="0" fontId="0" fillId="6" borderId="15" xfId="0" applyFill="1" applyBorder="1"/>
    <xf numFmtId="0" fontId="2" fillId="3" borderId="17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20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0" xfId="0" applyFont="1"/>
    <xf numFmtId="0" fontId="16" fillId="0" borderId="0" xfId="0" applyFont="1" applyAlignment="1">
      <alignment horizontal="left"/>
    </xf>
    <xf numFmtId="10" fontId="0" fillId="0" borderId="0" xfId="0" applyNumberFormat="1"/>
    <xf numFmtId="0" fontId="17" fillId="11" borderId="20" xfId="0" applyFont="1" applyFill="1" applyBorder="1"/>
    <xf numFmtId="0" fontId="17" fillId="12" borderId="20" xfId="0" applyFont="1" applyFill="1" applyBorder="1" applyAlignment="1">
      <alignment horizontal="center" vertical="center" textRotation="90"/>
    </xf>
    <xf numFmtId="0" fontId="17" fillId="0" borderId="20" xfId="0" applyFont="1" applyFill="1" applyBorder="1" applyAlignment="1">
      <alignment horizontal="center" vertical="center" textRotation="90"/>
    </xf>
    <xf numFmtId="0" fontId="17" fillId="12" borderId="20" xfId="0" applyFont="1" applyFill="1" applyBorder="1"/>
    <xf numFmtId="2" fontId="17" fillId="13" borderId="20" xfId="0" applyNumberFormat="1" applyFont="1" applyFill="1" applyBorder="1"/>
    <xf numFmtId="2" fontId="17" fillId="11" borderId="20" xfId="0" applyNumberFormat="1" applyFont="1" applyFill="1" applyBorder="1"/>
    <xf numFmtId="0" fontId="18" fillId="0" borderId="21" xfId="0" applyFont="1" applyBorder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0" fontId="19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2" sqref="C2:C7"/>
    </sheetView>
  </sheetViews>
  <sheetFormatPr baseColWidth="10" defaultColWidth="9.140625" defaultRowHeight="15" x14ac:dyDescent="0.25"/>
  <cols>
    <col min="1" max="1" width="11.7109375" customWidth="1"/>
    <col min="2" max="2" width="40.28515625" bestFit="1" customWidth="1"/>
    <col min="3" max="3" width="11.42578125" customWidth="1"/>
    <col min="4" max="4" width="37.85546875" customWidth="1"/>
    <col min="5" max="5" width="13" customWidth="1"/>
    <col min="6" max="6" width="23" customWidth="1"/>
    <col min="7" max="8" width="17.7109375" customWidth="1"/>
    <col min="9" max="9" width="15.28515625" customWidth="1"/>
  </cols>
  <sheetData>
    <row r="1" spans="1:10" s="1" customFormat="1" ht="19.5" customHeight="1" thickBot="1" x14ac:dyDescent="0.3">
      <c r="A1" s="44" t="s">
        <v>0</v>
      </c>
      <c r="B1" s="48" t="s">
        <v>1</v>
      </c>
      <c r="C1" s="49" t="s">
        <v>0</v>
      </c>
      <c r="D1" s="49" t="s">
        <v>2</v>
      </c>
      <c r="E1" s="52" t="s">
        <v>0</v>
      </c>
      <c r="F1" s="52" t="s">
        <v>3</v>
      </c>
      <c r="G1" s="52" t="s">
        <v>4</v>
      </c>
      <c r="H1" s="52" t="s">
        <v>5</v>
      </c>
      <c r="I1" s="53" t="s">
        <v>6</v>
      </c>
      <c r="J1" s="41" t="s">
        <v>7</v>
      </c>
    </row>
    <row r="2" spans="1:10" x14ac:dyDescent="0.25">
      <c r="A2" s="45" t="s">
        <v>8</v>
      </c>
      <c r="B2" s="45" t="s">
        <v>9</v>
      </c>
      <c r="C2" s="50" t="s">
        <v>10</v>
      </c>
      <c r="D2" s="45" t="s">
        <v>12</v>
      </c>
      <c r="E2" s="45"/>
      <c r="F2" s="45"/>
      <c r="G2" s="45"/>
      <c r="H2" s="45"/>
      <c r="I2" s="45"/>
      <c r="J2" s="42"/>
    </row>
    <row r="3" spans="1:10" x14ac:dyDescent="0.25">
      <c r="A3" s="46"/>
      <c r="B3" s="46"/>
      <c r="C3" s="51" t="s">
        <v>11</v>
      </c>
      <c r="D3" s="46" t="s">
        <v>13</v>
      </c>
      <c r="E3" s="46"/>
      <c r="F3" s="46"/>
      <c r="G3" s="46"/>
      <c r="H3" s="46"/>
      <c r="I3" s="46"/>
      <c r="J3" s="42"/>
    </row>
    <row r="4" spans="1:10" x14ac:dyDescent="0.25">
      <c r="A4" s="46"/>
      <c r="B4" s="46"/>
      <c r="C4" s="46" t="s">
        <v>15</v>
      </c>
      <c r="D4" s="46" t="s">
        <v>14</v>
      </c>
      <c r="E4" s="46"/>
      <c r="F4" s="46"/>
      <c r="G4" s="46"/>
      <c r="H4" s="46"/>
      <c r="I4" s="46"/>
      <c r="J4" s="42"/>
    </row>
    <row r="5" spans="1:10" x14ac:dyDescent="0.25">
      <c r="A5" s="46" t="s">
        <v>16</v>
      </c>
      <c r="B5" s="46" t="s">
        <v>17</v>
      </c>
      <c r="C5" s="51" t="s">
        <v>18</v>
      </c>
      <c r="D5" s="46" t="s">
        <v>19</v>
      </c>
      <c r="E5" s="46"/>
      <c r="F5" s="46"/>
      <c r="G5" s="46"/>
      <c r="H5" s="46"/>
      <c r="I5" s="46"/>
      <c r="J5" s="42"/>
    </row>
    <row r="6" spans="1:10" x14ac:dyDescent="0.25">
      <c r="A6" s="46"/>
      <c r="B6" s="46"/>
      <c r="C6" s="51" t="s">
        <v>22</v>
      </c>
      <c r="D6" s="46" t="s">
        <v>20</v>
      </c>
      <c r="E6" s="46"/>
      <c r="F6" s="46"/>
      <c r="G6" s="46"/>
      <c r="H6" s="46"/>
      <c r="I6" s="46"/>
      <c r="J6" s="42"/>
    </row>
    <row r="7" spans="1:10" x14ac:dyDescent="0.25">
      <c r="A7" s="46"/>
      <c r="B7" s="46"/>
      <c r="C7" s="46" t="s">
        <v>23</v>
      </c>
      <c r="D7" s="46" t="s">
        <v>21</v>
      </c>
      <c r="E7" s="46"/>
      <c r="F7" s="46"/>
      <c r="G7" s="46"/>
      <c r="H7" s="46"/>
      <c r="I7" s="46"/>
      <c r="J7" s="42"/>
    </row>
    <row r="8" spans="1:10" x14ac:dyDescent="0.25">
      <c r="A8" s="46" t="s">
        <v>24</v>
      </c>
      <c r="B8" s="46" t="s">
        <v>25</v>
      </c>
      <c r="C8" s="51" t="s">
        <v>26</v>
      </c>
      <c r="D8" s="46" t="s">
        <v>27</v>
      </c>
      <c r="E8" s="46"/>
      <c r="F8" s="46"/>
      <c r="G8" s="46"/>
      <c r="H8" s="46"/>
      <c r="I8" s="46"/>
      <c r="J8" s="42"/>
    </row>
    <row r="9" spans="1:10" x14ac:dyDescent="0.25">
      <c r="A9" s="46"/>
      <c r="B9" s="46"/>
      <c r="C9" s="46" t="s">
        <v>29</v>
      </c>
      <c r="D9" s="46" t="s">
        <v>28</v>
      </c>
      <c r="E9" s="46"/>
      <c r="F9" s="46"/>
      <c r="G9" s="46"/>
      <c r="H9" s="46"/>
      <c r="I9" s="46"/>
      <c r="J9" s="42"/>
    </row>
    <row r="10" spans="1:10" x14ac:dyDescent="0.25">
      <c r="A10" s="46" t="s">
        <v>30</v>
      </c>
      <c r="B10" s="46" t="s">
        <v>31</v>
      </c>
      <c r="C10" s="51" t="s">
        <v>32</v>
      </c>
      <c r="D10" s="46" t="s">
        <v>33</v>
      </c>
      <c r="E10" s="46"/>
      <c r="F10" s="46"/>
      <c r="G10" s="46"/>
      <c r="H10" s="46"/>
      <c r="I10" s="46"/>
      <c r="J10" s="42"/>
    </row>
    <row r="11" spans="1:10" x14ac:dyDescent="0.25">
      <c r="A11" s="46"/>
      <c r="B11" s="46"/>
      <c r="C11" s="46" t="s">
        <v>36</v>
      </c>
      <c r="D11" s="46" t="s">
        <v>38</v>
      </c>
      <c r="E11" s="46"/>
      <c r="F11" s="46"/>
      <c r="G11" s="46"/>
      <c r="H11" s="46"/>
      <c r="I11" s="46"/>
      <c r="J11" s="42"/>
    </row>
    <row r="12" spans="1:10" x14ac:dyDescent="0.25">
      <c r="A12" s="46"/>
      <c r="B12" s="46"/>
      <c r="C12" s="46" t="s">
        <v>37</v>
      </c>
      <c r="D12" s="46" t="s">
        <v>34</v>
      </c>
      <c r="E12" s="46"/>
      <c r="F12" s="46"/>
      <c r="G12" s="46"/>
      <c r="H12" s="46"/>
      <c r="I12" s="46"/>
      <c r="J12" s="42"/>
    </row>
    <row r="13" spans="1:10" x14ac:dyDescent="0.25">
      <c r="A13" s="46"/>
      <c r="B13" s="46"/>
      <c r="C13" s="51" t="s">
        <v>39</v>
      </c>
      <c r="D13" s="46" t="s">
        <v>35</v>
      </c>
      <c r="E13" s="46"/>
      <c r="F13" s="46"/>
      <c r="G13" s="46"/>
      <c r="H13" s="46"/>
      <c r="I13" s="46"/>
      <c r="J13" s="42"/>
    </row>
    <row r="14" spans="1:10" x14ac:dyDescent="0.25">
      <c r="A14" s="46" t="s">
        <v>40</v>
      </c>
      <c r="B14" s="46" t="s">
        <v>41</v>
      </c>
      <c r="C14" s="46" t="s">
        <v>50</v>
      </c>
      <c r="D14" s="46" t="s">
        <v>42</v>
      </c>
      <c r="E14" s="46"/>
      <c r="F14" s="46"/>
      <c r="G14" s="46"/>
      <c r="H14" s="46"/>
      <c r="I14" s="46"/>
      <c r="J14" s="42"/>
    </row>
    <row r="15" spans="1:10" x14ac:dyDescent="0.25">
      <c r="A15" s="46"/>
      <c r="B15" s="46"/>
      <c r="C15" s="46" t="s">
        <v>51</v>
      </c>
      <c r="D15" s="46" t="s">
        <v>43</v>
      </c>
      <c r="E15" s="46"/>
      <c r="F15" s="46"/>
      <c r="G15" s="46"/>
      <c r="H15" s="46"/>
      <c r="I15" s="46"/>
      <c r="J15" s="42"/>
    </row>
    <row r="16" spans="1:10" x14ac:dyDescent="0.25">
      <c r="A16" s="46" t="s">
        <v>44</v>
      </c>
      <c r="B16" s="46" t="s">
        <v>45</v>
      </c>
      <c r="C16" s="51" t="s">
        <v>49</v>
      </c>
      <c r="D16" s="46" t="s">
        <v>46</v>
      </c>
      <c r="E16" s="46"/>
      <c r="F16" s="46"/>
      <c r="G16" s="46"/>
      <c r="H16" s="46"/>
      <c r="I16" s="46"/>
      <c r="J16" s="42"/>
    </row>
    <row r="17" spans="1:10" x14ac:dyDescent="0.25">
      <c r="A17" s="46"/>
      <c r="B17" s="46"/>
      <c r="C17" s="46" t="s">
        <v>52</v>
      </c>
      <c r="D17" s="46" t="s">
        <v>47</v>
      </c>
      <c r="E17" s="46"/>
      <c r="F17" s="46"/>
      <c r="G17" s="46"/>
      <c r="H17" s="46"/>
      <c r="I17" s="46"/>
      <c r="J17" s="42"/>
    </row>
    <row r="18" spans="1:10" ht="15.75" thickBot="1" x14ac:dyDescent="0.3">
      <c r="A18" s="47"/>
      <c r="B18" s="47"/>
      <c r="C18" s="47" t="s">
        <v>53</v>
      </c>
      <c r="D18" s="47" t="s">
        <v>48</v>
      </c>
      <c r="E18" s="47"/>
      <c r="F18" s="47"/>
      <c r="G18" s="47"/>
      <c r="H18" s="47"/>
      <c r="I18" s="47"/>
      <c r="J18" s="43"/>
    </row>
    <row r="23" spans="1:10" x14ac:dyDescent="0.25">
      <c r="G23" s="5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0" bestFit="1" customWidth="1"/>
    <col min="2" max="2" width="36.85546875" bestFit="1" customWidth="1"/>
    <col min="5" max="5" width="12.42578125" bestFit="1" customWidth="1"/>
    <col min="6" max="6" width="19.140625" customWidth="1"/>
  </cols>
  <sheetData>
    <row r="1" spans="1:6" ht="15.75" x14ac:dyDescent="0.25">
      <c r="A1" s="2" t="s">
        <v>0</v>
      </c>
      <c r="B1" s="2" t="s">
        <v>54</v>
      </c>
      <c r="C1" s="2"/>
    </row>
    <row r="2" spans="1:6" x14ac:dyDescent="0.25">
      <c r="A2" t="s">
        <v>10</v>
      </c>
      <c r="B2" t="s">
        <v>12</v>
      </c>
      <c r="E2" s="39"/>
    </row>
    <row r="3" spans="1:6" ht="14.25" customHeight="1" x14ac:dyDescent="0.25">
      <c r="A3" t="s">
        <v>11</v>
      </c>
      <c r="B3" t="s">
        <v>13</v>
      </c>
      <c r="F3" s="34"/>
    </row>
    <row r="4" spans="1:6" ht="14.25" customHeight="1" x14ac:dyDescent="0.25">
      <c r="A4" t="s">
        <v>15</v>
      </c>
      <c r="B4" t="s">
        <v>14</v>
      </c>
      <c r="F4" s="34"/>
    </row>
    <row r="5" spans="1:6" x14ac:dyDescent="0.25">
      <c r="A5" t="s">
        <v>18</v>
      </c>
      <c r="B5" t="s">
        <v>19</v>
      </c>
      <c r="F5" s="34"/>
    </row>
    <row r="6" spans="1:6" x14ac:dyDescent="0.25">
      <c r="A6" t="s">
        <v>22</v>
      </c>
      <c r="B6" t="s">
        <v>20</v>
      </c>
      <c r="F6" s="34"/>
    </row>
    <row r="7" spans="1:6" x14ac:dyDescent="0.25">
      <c r="A7" t="s">
        <v>23</v>
      </c>
      <c r="B7" t="s">
        <v>21</v>
      </c>
      <c r="F7" s="34"/>
    </row>
    <row r="8" spans="1:6" ht="15.75" x14ac:dyDescent="0.25">
      <c r="A8" s="2" t="s">
        <v>55</v>
      </c>
      <c r="B8" s="2" t="s">
        <v>67</v>
      </c>
      <c r="F8" s="34"/>
    </row>
    <row r="9" spans="1:6" x14ac:dyDescent="0.25">
      <c r="A9" t="s">
        <v>11</v>
      </c>
      <c r="B9" t="s">
        <v>13</v>
      </c>
      <c r="F9" s="34"/>
    </row>
    <row r="10" spans="1:6" x14ac:dyDescent="0.25">
      <c r="A10" t="s">
        <v>18</v>
      </c>
      <c r="B10" t="s">
        <v>19</v>
      </c>
    </row>
    <row r="11" spans="1:6" x14ac:dyDescent="0.25">
      <c r="A11" t="s">
        <v>49</v>
      </c>
      <c r="B11" t="s">
        <v>46</v>
      </c>
    </row>
    <row r="12" spans="1:6" x14ac:dyDescent="0.25">
      <c r="A12" t="s">
        <v>36</v>
      </c>
      <c r="B12" t="s">
        <v>38</v>
      </c>
    </row>
    <row r="13" spans="1:6" ht="15.75" x14ac:dyDescent="0.25">
      <c r="A13" s="2" t="s">
        <v>56</v>
      </c>
    </row>
    <row r="14" spans="1:6" x14ac:dyDescent="0.25">
      <c r="A14" t="s">
        <v>15</v>
      </c>
      <c r="B14" t="s">
        <v>14</v>
      </c>
    </row>
    <row r="15" spans="1:6" x14ac:dyDescent="0.25">
      <c r="A15" t="s">
        <v>23</v>
      </c>
      <c r="B15" t="s">
        <v>21</v>
      </c>
    </row>
    <row r="16" spans="1:6" x14ac:dyDescent="0.25">
      <c r="A16" t="s">
        <v>29</v>
      </c>
      <c r="B16" t="s">
        <v>28</v>
      </c>
    </row>
    <row r="17" spans="1:2" x14ac:dyDescent="0.25">
      <c r="A17" t="s">
        <v>37</v>
      </c>
      <c r="B17" t="s">
        <v>34</v>
      </c>
    </row>
    <row r="18" spans="1:2" ht="15.75" x14ac:dyDescent="0.25">
      <c r="A18" s="2" t="s">
        <v>57</v>
      </c>
    </row>
    <row r="19" spans="1:2" ht="15.75" x14ac:dyDescent="0.25">
      <c r="A19" s="2" t="s">
        <v>60</v>
      </c>
      <c r="B19" s="2" t="s">
        <v>61</v>
      </c>
    </row>
    <row r="20" spans="1:2" x14ac:dyDescent="0.25">
      <c r="A20" t="s">
        <v>50</v>
      </c>
      <c r="B20" t="s">
        <v>42</v>
      </c>
    </row>
    <row r="21" spans="1:2" x14ac:dyDescent="0.25">
      <c r="A21" t="s">
        <v>51</v>
      </c>
      <c r="B21" t="s">
        <v>43</v>
      </c>
    </row>
    <row r="22" spans="1:2" x14ac:dyDescent="0.25">
      <c r="A22" t="s">
        <v>52</v>
      </c>
      <c r="B22" t="s">
        <v>47</v>
      </c>
    </row>
    <row r="23" spans="1:2" x14ac:dyDescent="0.25">
      <c r="A23" t="s">
        <v>53</v>
      </c>
      <c r="B23" t="s">
        <v>48</v>
      </c>
    </row>
    <row r="24" spans="1:2" ht="15.75" x14ac:dyDescent="0.25">
      <c r="A24" s="2" t="s">
        <v>58</v>
      </c>
      <c r="B24" s="2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zoomScale="90" zoomScaleNormal="90" workbookViewId="0">
      <selection activeCell="H19" sqref="H19"/>
    </sheetView>
  </sheetViews>
  <sheetFormatPr baseColWidth="10" defaultColWidth="11.42578125" defaultRowHeight="15" x14ac:dyDescent="0.25"/>
  <cols>
    <col min="2" max="2" width="17.7109375" customWidth="1"/>
    <col min="3" max="3" width="18.7109375" customWidth="1"/>
    <col min="4" max="4" width="16.5703125" customWidth="1"/>
    <col min="5" max="5" width="14.140625" customWidth="1"/>
    <col min="6" max="6" width="18.42578125" customWidth="1"/>
    <col min="8" max="8" width="13.28515625" customWidth="1"/>
  </cols>
  <sheetData>
    <row r="1" spans="1:14" ht="18" x14ac:dyDescent="0.25">
      <c r="A1" s="3"/>
      <c r="B1" s="4"/>
      <c r="C1" s="5"/>
      <c r="D1" s="3"/>
      <c r="E1" s="6"/>
      <c r="F1" s="3"/>
      <c r="G1" s="3"/>
      <c r="H1" s="3"/>
    </row>
    <row r="2" spans="1:14" ht="18.75" thickBot="1" x14ac:dyDescent="0.3">
      <c r="B2" s="7" t="s">
        <v>65</v>
      </c>
      <c r="C2" s="8"/>
      <c r="N2" s="9"/>
    </row>
    <row r="3" spans="1:14" ht="16.5" thickTop="1" thickBot="1" x14ac:dyDescent="0.3">
      <c r="A3" s="10" t="s">
        <v>62</v>
      </c>
      <c r="B3" s="11" t="s">
        <v>62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13">
        <v>10</v>
      </c>
    </row>
    <row r="4" spans="1:14" ht="48" customHeight="1" thickBot="1" x14ac:dyDescent="0.3">
      <c r="A4" s="14"/>
      <c r="B4" s="15" t="s">
        <v>63</v>
      </c>
      <c r="C4" s="35" t="str">
        <f>T(B5)</f>
        <v>Administrar datos generales de los clientes.</v>
      </c>
      <c r="D4" s="35" t="str">
        <f>T(B6)</f>
        <v>Administrar cartelera de peliculas.</v>
      </c>
      <c r="E4" s="35" t="str">
        <f>T(B7)</f>
        <v>Crear buscador de peliculas</v>
      </c>
      <c r="F4" s="35" t="str">
        <f>T(B8)</f>
        <v>Implementar carrito de compras.</v>
      </c>
      <c r="G4" s="35" t="str">
        <f>T(B9)</f>
        <v>Administrar ventas.</v>
      </c>
      <c r="H4" s="35" t="str">
        <f>T(B10)</f>
        <v>Notificacion de clientes.</v>
      </c>
      <c r="I4" s="36" t="str">
        <f>T(B11)</f>
        <v/>
      </c>
      <c r="J4" s="36" t="str">
        <f>T(B12)</f>
        <v/>
      </c>
      <c r="K4" s="35" t="str">
        <f>T(B13)</f>
        <v/>
      </c>
      <c r="L4" s="37" t="str">
        <f>T(B14)</f>
        <v/>
      </c>
    </row>
    <row r="5" spans="1:14" ht="48" customHeight="1" thickBot="1" x14ac:dyDescent="0.3">
      <c r="A5" s="14">
        <v>1</v>
      </c>
      <c r="B5" s="38" t="s">
        <v>9</v>
      </c>
      <c r="C5" s="16">
        <v>1</v>
      </c>
      <c r="D5" s="17">
        <v>5</v>
      </c>
      <c r="E5" s="17">
        <v>2</v>
      </c>
      <c r="F5" s="17">
        <v>5</v>
      </c>
      <c r="G5" s="17">
        <v>5</v>
      </c>
      <c r="H5" s="17">
        <v>2</v>
      </c>
      <c r="I5" s="17"/>
      <c r="J5" s="38"/>
      <c r="K5" s="38"/>
      <c r="L5" s="18"/>
    </row>
    <row r="6" spans="1:14" ht="41.25" customHeight="1" thickBot="1" x14ac:dyDescent="0.3">
      <c r="A6" s="14">
        <v>2</v>
      </c>
      <c r="B6" s="38" t="s">
        <v>17</v>
      </c>
      <c r="C6" s="19">
        <f>IF(D5="","",1/D5)</f>
        <v>0.2</v>
      </c>
      <c r="D6" s="16">
        <v>1</v>
      </c>
      <c r="E6" s="17">
        <v>5</v>
      </c>
      <c r="F6" s="17">
        <v>8</v>
      </c>
      <c r="G6" s="17">
        <v>8</v>
      </c>
      <c r="H6" s="17">
        <v>2</v>
      </c>
      <c r="I6" s="17"/>
      <c r="J6" s="17"/>
      <c r="K6" s="17"/>
      <c r="L6" s="18"/>
    </row>
    <row r="7" spans="1:14" ht="36" customHeight="1" thickBot="1" x14ac:dyDescent="0.3">
      <c r="A7" s="14">
        <v>3</v>
      </c>
      <c r="B7" s="38" t="s">
        <v>25</v>
      </c>
      <c r="C7" s="19">
        <f>IF(E5="","",1/E5)</f>
        <v>0.5</v>
      </c>
      <c r="D7" s="19">
        <f>IF(E6="","",1/E6)</f>
        <v>0.2</v>
      </c>
      <c r="E7" s="16">
        <v>1</v>
      </c>
      <c r="F7" s="17">
        <v>8</v>
      </c>
      <c r="G7" s="17">
        <v>8</v>
      </c>
      <c r="H7" s="17">
        <v>2</v>
      </c>
      <c r="I7" s="17"/>
      <c r="J7" s="17"/>
      <c r="K7" s="17"/>
      <c r="L7" s="18"/>
    </row>
    <row r="8" spans="1:14" ht="43.5" customHeight="1" thickBot="1" x14ac:dyDescent="0.3">
      <c r="A8" s="14">
        <v>4</v>
      </c>
      <c r="B8" s="38" t="s">
        <v>31</v>
      </c>
      <c r="C8" s="19">
        <f>IF(F5="","",1/F5)</f>
        <v>0.2</v>
      </c>
      <c r="D8" s="19">
        <f>IF(F6="","",1/F6)</f>
        <v>0.125</v>
      </c>
      <c r="E8" s="19">
        <f>IF(F7="","",1/F7)</f>
        <v>0.125</v>
      </c>
      <c r="F8" s="16">
        <v>1</v>
      </c>
      <c r="G8" s="17">
        <v>5</v>
      </c>
      <c r="H8" s="17">
        <v>2</v>
      </c>
      <c r="I8" s="17"/>
      <c r="J8" s="17"/>
      <c r="K8" s="17"/>
      <c r="L8" s="18"/>
    </row>
    <row r="9" spans="1:14" ht="30" customHeight="1" thickBot="1" x14ac:dyDescent="0.3">
      <c r="A9" s="14">
        <v>5</v>
      </c>
      <c r="B9" s="38" t="s">
        <v>41</v>
      </c>
      <c r="C9" s="19">
        <f>IF(G5="","",1/G5)</f>
        <v>0.2</v>
      </c>
      <c r="D9" s="19">
        <f>IF(G6="","",1/G6)</f>
        <v>0.125</v>
      </c>
      <c r="E9" s="19">
        <f>IF(G7="","",1/G7)</f>
        <v>0.125</v>
      </c>
      <c r="F9" s="19">
        <f>IF(G8="","",1/G8)</f>
        <v>0.2</v>
      </c>
      <c r="G9" s="16">
        <v>1</v>
      </c>
      <c r="H9" s="17">
        <v>2</v>
      </c>
      <c r="I9" s="17"/>
      <c r="J9" s="17"/>
      <c r="K9" s="17"/>
      <c r="L9" s="18"/>
    </row>
    <row r="10" spans="1:14" ht="30.75" thickBot="1" x14ac:dyDescent="0.3">
      <c r="A10" s="14">
        <v>6</v>
      </c>
      <c r="B10" s="38" t="s">
        <v>45</v>
      </c>
      <c r="C10" s="19">
        <f>IF(H5="","",1/G6)</f>
        <v>0.125</v>
      </c>
      <c r="D10" s="19">
        <f>IF(H6="","",1/H6)</f>
        <v>0.5</v>
      </c>
      <c r="E10" s="19">
        <f>IF(H7="","",1/H7)</f>
        <v>0.5</v>
      </c>
      <c r="F10" s="19">
        <f>IF(H8="","",1/H8)</f>
        <v>0.5</v>
      </c>
      <c r="G10" s="19">
        <f>IF(H9="","",1/H9)</f>
        <v>0.5</v>
      </c>
      <c r="H10" s="16">
        <v>1</v>
      </c>
      <c r="I10" s="17"/>
      <c r="J10" s="17"/>
      <c r="K10" s="17"/>
      <c r="L10" s="18"/>
    </row>
    <row r="11" spans="1:14" ht="15.75" thickBot="1" x14ac:dyDescent="0.3">
      <c r="A11" s="14">
        <v>7</v>
      </c>
      <c r="B11" s="38"/>
      <c r="C11" s="19" t="str">
        <f>IF(I5="","",1/G7)</f>
        <v/>
      </c>
      <c r="D11" s="19" t="str">
        <f>IF(I6="","",1/I6)</f>
        <v/>
      </c>
      <c r="E11" s="19" t="str">
        <f>IF(I7="","",1/I7)</f>
        <v/>
      </c>
      <c r="F11" s="19" t="str">
        <f>IF(I8="","",1/I8)</f>
        <v/>
      </c>
      <c r="G11" s="19" t="str">
        <f>IF(I9="","",1/I9)</f>
        <v/>
      </c>
      <c r="H11" s="19" t="str">
        <f>IF(I10="","",1/I10)</f>
        <v/>
      </c>
      <c r="I11" s="16">
        <v>1</v>
      </c>
      <c r="J11" s="21"/>
      <c r="K11" s="17"/>
      <c r="L11" s="18"/>
    </row>
    <row r="12" spans="1:14" ht="15.75" thickBot="1" x14ac:dyDescent="0.3">
      <c r="A12" s="14">
        <v>8</v>
      </c>
      <c r="B12" s="38"/>
      <c r="C12" s="19" t="str">
        <f>IF(J5="","",1/G8)</f>
        <v/>
      </c>
      <c r="D12" s="19" t="str">
        <f>IF(J6="","",1/J6)</f>
        <v/>
      </c>
      <c r="E12" s="19" t="str">
        <f>IF(J7="","",1/J7)</f>
        <v/>
      </c>
      <c r="F12" s="19" t="str">
        <f>IF(J8="","",1/J8)</f>
        <v/>
      </c>
      <c r="G12" s="19" t="str">
        <f>IF(J9="","",1/J9)</f>
        <v/>
      </c>
      <c r="H12" s="19" t="str">
        <f>IF(J10="","",1/J10)</f>
        <v/>
      </c>
      <c r="I12" s="19" t="str">
        <f>IF(J11="","",1/J11)</f>
        <v/>
      </c>
      <c r="J12" s="16">
        <v>1</v>
      </c>
      <c r="K12" s="17"/>
      <c r="L12" s="18"/>
    </row>
    <row r="13" spans="1:14" ht="15.75" thickBot="1" x14ac:dyDescent="0.3">
      <c r="A13" s="14">
        <v>9</v>
      </c>
      <c r="B13" s="38"/>
      <c r="C13" s="19" t="str">
        <f>IF(K5="","",1/G9)</f>
        <v/>
      </c>
      <c r="D13" s="19" t="str">
        <f>IF(K6="","",1/K6)</f>
        <v/>
      </c>
      <c r="E13" s="19" t="str">
        <f>IF(K7="","",1/K7)</f>
        <v/>
      </c>
      <c r="F13" s="19" t="str">
        <f>IF(K8="","",1/K8)</f>
        <v/>
      </c>
      <c r="G13" s="19" t="str">
        <f>IF(K9="","",1/K9)</f>
        <v/>
      </c>
      <c r="H13" s="19" t="str">
        <f>IF(K10="","",1/K10)</f>
        <v/>
      </c>
      <c r="I13" s="19" t="str">
        <f>IF(K11="","",1/K11)</f>
        <v/>
      </c>
      <c r="J13" s="19" t="str">
        <f>IF(K12="","",1/K12)</f>
        <v/>
      </c>
      <c r="K13" s="16">
        <v>1</v>
      </c>
      <c r="L13" s="18"/>
    </row>
    <row r="14" spans="1:14" ht="15.75" thickBot="1" x14ac:dyDescent="0.3">
      <c r="A14" s="14">
        <v>10</v>
      </c>
      <c r="B14" s="20"/>
      <c r="C14" s="19" t="str">
        <f>IF(L5="","",1/G10)</f>
        <v/>
      </c>
      <c r="D14" s="19" t="str">
        <f>IF(L6="","",1/L6)</f>
        <v/>
      </c>
      <c r="E14" s="19" t="str">
        <f>IF(L7="","",1/L7)</f>
        <v/>
      </c>
      <c r="F14" s="19" t="str">
        <f>IF(L8="","",1/L8)</f>
        <v/>
      </c>
      <c r="G14" s="19" t="str">
        <f>IF(L9="","",1/L9)</f>
        <v/>
      </c>
      <c r="H14" s="19" t="str">
        <f>IF(L10="","",1/L10)</f>
        <v/>
      </c>
      <c r="I14" s="19" t="str">
        <f>IF(L11="","",1/L11)</f>
        <v/>
      </c>
      <c r="J14" s="19" t="str">
        <f>IF(L12="","",1/L12)</f>
        <v/>
      </c>
      <c r="K14" s="19" t="str">
        <f>IF(L13="","",1/L13)</f>
        <v/>
      </c>
      <c r="L14" s="22">
        <v>1</v>
      </c>
    </row>
    <row r="15" spans="1:14" ht="15.75" thickBot="1" x14ac:dyDescent="0.3">
      <c r="A15" s="14"/>
      <c r="B15" s="15" t="s">
        <v>64</v>
      </c>
      <c r="C15" s="19">
        <f>IF(C6="","",SUM(C5:C14))</f>
        <v>2.2250000000000001</v>
      </c>
      <c r="D15" s="19">
        <f t="shared" ref="D15:L15" si="0">IF(D5="","",SUM(D5:D14))</f>
        <v>6.95</v>
      </c>
      <c r="E15" s="19">
        <f t="shared" si="0"/>
        <v>8.75</v>
      </c>
      <c r="F15" s="19">
        <f t="shared" si="0"/>
        <v>22.7</v>
      </c>
      <c r="G15" s="19">
        <f t="shared" si="0"/>
        <v>27.5</v>
      </c>
      <c r="H15" s="19">
        <f t="shared" si="0"/>
        <v>11</v>
      </c>
      <c r="I15" s="19" t="str">
        <f t="shared" si="0"/>
        <v/>
      </c>
      <c r="J15" s="19" t="str">
        <f t="shared" si="0"/>
        <v/>
      </c>
      <c r="K15" s="19" t="str">
        <f t="shared" si="0"/>
        <v/>
      </c>
      <c r="L15" s="23" t="str">
        <f t="shared" si="0"/>
        <v/>
      </c>
    </row>
    <row r="16" spans="1:14" ht="15.75" thickBot="1" x14ac:dyDescent="0.3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3" ht="15.75" thickTop="1" x14ac:dyDescent="0.25"/>
    <row r="18" spans="1:3" ht="15.75" thickBot="1" x14ac:dyDescent="0.3"/>
    <row r="19" spans="1:3" ht="15.75" thickBot="1" x14ac:dyDescent="0.3">
      <c r="B19" s="38" t="s">
        <v>1</v>
      </c>
      <c r="C19" s="19" t="s">
        <v>66</v>
      </c>
    </row>
    <row r="20" spans="1:3" ht="43.5" customHeight="1" thickBot="1" x14ac:dyDescent="0.3">
      <c r="A20" s="14">
        <v>1</v>
      </c>
      <c r="B20" s="38" t="str">
        <f t="shared" ref="B20:B25" si="1">B5</f>
        <v>Administrar datos generales de los clientes.</v>
      </c>
      <c r="C20" s="19">
        <f>G15</f>
        <v>27.5</v>
      </c>
    </row>
    <row r="21" spans="1:3" ht="45.75" thickBot="1" x14ac:dyDescent="0.3">
      <c r="A21" s="14">
        <v>2</v>
      </c>
      <c r="B21" s="38" t="str">
        <f t="shared" si="1"/>
        <v>Administrar cartelera de peliculas.</v>
      </c>
      <c r="C21" s="19">
        <f>F15</f>
        <v>22.7</v>
      </c>
    </row>
    <row r="22" spans="1:3" ht="30.75" thickBot="1" x14ac:dyDescent="0.3">
      <c r="A22" s="14">
        <v>3</v>
      </c>
      <c r="B22" s="38" t="str">
        <f t="shared" si="1"/>
        <v>Crear buscador de peliculas</v>
      </c>
      <c r="C22" s="19">
        <f>H15</f>
        <v>11</v>
      </c>
    </row>
    <row r="23" spans="1:3" ht="45.75" thickBot="1" x14ac:dyDescent="0.3">
      <c r="A23" s="14">
        <v>4</v>
      </c>
      <c r="B23" s="38" t="str">
        <f t="shared" si="1"/>
        <v>Implementar carrito de compras.</v>
      </c>
      <c r="C23" s="19">
        <f>E15</f>
        <v>8.75</v>
      </c>
    </row>
    <row r="24" spans="1:3" ht="30.75" thickBot="1" x14ac:dyDescent="0.3">
      <c r="A24" s="14">
        <v>5</v>
      </c>
      <c r="B24" s="38" t="str">
        <f t="shared" si="1"/>
        <v>Administrar ventas.</v>
      </c>
      <c r="C24" s="19">
        <f>D15</f>
        <v>6.95</v>
      </c>
    </row>
    <row r="25" spans="1:3" ht="30.75" thickBot="1" x14ac:dyDescent="0.3">
      <c r="A25" s="14">
        <v>6</v>
      </c>
      <c r="B25" s="38" t="str">
        <f t="shared" si="1"/>
        <v>Notificacion de clientes.</v>
      </c>
      <c r="C25" s="19">
        <f>C15</f>
        <v>2.2250000000000001</v>
      </c>
    </row>
    <row r="26" spans="1:3" ht="15.75" thickBot="1" x14ac:dyDescent="0.3">
      <c r="A26" s="14"/>
      <c r="B26" s="19"/>
      <c r="C26" s="19"/>
    </row>
    <row r="44" spans="3:14" x14ac:dyDescent="0.25">
      <c r="C44" s="27"/>
    </row>
    <row r="45" spans="3:14" x14ac:dyDescent="0.25">
      <c r="M45" s="28"/>
      <c r="N45" s="29"/>
    </row>
    <row r="46" spans="3:14" x14ac:dyDescent="0.25">
      <c r="N46" s="29"/>
    </row>
    <row r="47" spans="3:14" x14ac:dyDescent="0.25">
      <c r="G47" s="30"/>
      <c r="H47" s="32"/>
      <c r="M47" s="30"/>
      <c r="N47" s="31"/>
    </row>
    <row r="48" spans="3:14" x14ac:dyDescent="0.25">
      <c r="G48" s="30"/>
      <c r="H48" s="32"/>
    </row>
    <row r="50" spans="2:3" x14ac:dyDescent="0.25">
      <c r="B50" s="33"/>
    </row>
    <row r="54" spans="2:3" x14ac:dyDescent="0.25">
      <c r="C54" s="27"/>
    </row>
  </sheetData>
  <sortState ref="B19:C26">
    <sortCondition descending="1" ref="C19:C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7" sqref="E7"/>
    </sheetView>
  </sheetViews>
  <sheetFormatPr baseColWidth="10" defaultColWidth="11.42578125" defaultRowHeight="15" x14ac:dyDescent="0.25"/>
  <sheetData>
    <row r="1" spans="1:4" ht="15.75" thickBot="1" x14ac:dyDescent="0.3">
      <c r="A1" s="38" t="s">
        <v>1</v>
      </c>
      <c r="B1" s="38" t="s">
        <v>55</v>
      </c>
      <c r="C1" s="38" t="s">
        <v>56</v>
      </c>
      <c r="D1" s="38" t="s">
        <v>57</v>
      </c>
    </row>
    <row r="2" spans="1:4" ht="75.75" thickBot="1" x14ac:dyDescent="0.3">
      <c r="A2" s="38" t="s">
        <v>9</v>
      </c>
      <c r="B2" s="40"/>
    </row>
    <row r="3" spans="1:4" ht="60.75" thickBot="1" x14ac:dyDescent="0.3">
      <c r="A3" s="38" t="s">
        <v>17</v>
      </c>
      <c r="B3" s="40"/>
    </row>
    <row r="4" spans="1:4" ht="60.75" thickBot="1" x14ac:dyDescent="0.3">
      <c r="A4" s="38" t="s">
        <v>25</v>
      </c>
      <c r="D4" s="40"/>
    </row>
    <row r="5" spans="1:4" ht="60.75" thickBot="1" x14ac:dyDescent="0.3">
      <c r="A5" s="38" t="s">
        <v>31</v>
      </c>
      <c r="D5" s="40"/>
    </row>
    <row r="6" spans="1:4" ht="30.75" thickBot="1" x14ac:dyDescent="0.3">
      <c r="A6" s="38" t="s">
        <v>41</v>
      </c>
      <c r="C6" s="40"/>
    </row>
    <row r="7" spans="1:4" ht="45.75" thickBot="1" x14ac:dyDescent="0.3">
      <c r="A7" s="38" t="s">
        <v>45</v>
      </c>
      <c r="C7" s="4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M4" sqref="M4"/>
    </sheetView>
  </sheetViews>
  <sheetFormatPr baseColWidth="10" defaultRowHeight="15" x14ac:dyDescent="0.25"/>
  <cols>
    <col min="1" max="1" width="18.85546875" customWidth="1"/>
    <col min="2" max="2" width="24.42578125" customWidth="1"/>
    <col min="3" max="3" width="16" customWidth="1"/>
    <col min="4" max="4" width="16.42578125" customWidth="1"/>
    <col min="5" max="5" width="16.85546875" customWidth="1"/>
    <col min="6" max="6" width="17.140625" customWidth="1"/>
    <col min="7" max="7" width="16.5703125" customWidth="1"/>
    <col min="9" max="9" width="15.5703125" customWidth="1"/>
    <col min="11" max="11" width="13.85546875" customWidth="1"/>
  </cols>
  <sheetData>
    <row r="1" spans="1:11" ht="17.25" x14ac:dyDescent="0.3">
      <c r="A1" s="59"/>
      <c r="B1" s="60" t="s">
        <v>81</v>
      </c>
      <c r="K1" s="61"/>
    </row>
    <row r="2" spans="1:11" ht="16.5" x14ac:dyDescent="0.3">
      <c r="A2" s="59"/>
      <c r="K2" s="61"/>
    </row>
    <row r="3" spans="1:11" ht="112.5" x14ac:dyDescent="0.3">
      <c r="A3" s="59"/>
      <c r="B3" s="62"/>
      <c r="C3" s="63" t="s">
        <v>82</v>
      </c>
      <c r="D3" s="64" t="s">
        <v>83</v>
      </c>
      <c r="E3" s="63" t="s">
        <v>84</v>
      </c>
      <c r="F3" s="64" t="s">
        <v>85</v>
      </c>
      <c r="G3" s="63" t="s">
        <v>86</v>
      </c>
      <c r="K3" s="61"/>
    </row>
    <row r="4" spans="1:11" ht="16.5" x14ac:dyDescent="0.3">
      <c r="A4" s="59"/>
      <c r="B4" s="65" t="s">
        <v>82</v>
      </c>
      <c r="C4" s="66">
        <v>1</v>
      </c>
      <c r="D4" s="66">
        <v>6</v>
      </c>
      <c r="E4" s="66">
        <v>2</v>
      </c>
      <c r="F4" s="66">
        <v>1</v>
      </c>
      <c r="G4" s="66">
        <v>8</v>
      </c>
      <c r="K4" s="61"/>
    </row>
    <row r="5" spans="1:11" ht="16.5" x14ac:dyDescent="0.3">
      <c r="A5" s="59"/>
      <c r="B5" s="62" t="s">
        <v>83</v>
      </c>
      <c r="C5" s="67">
        <v>0.16666666666666666</v>
      </c>
      <c r="D5" s="67">
        <v>1</v>
      </c>
      <c r="E5" s="67">
        <v>9</v>
      </c>
      <c r="F5" s="67">
        <v>8</v>
      </c>
      <c r="G5" s="67">
        <v>7</v>
      </c>
      <c r="K5" s="61"/>
    </row>
    <row r="6" spans="1:11" ht="16.5" x14ac:dyDescent="0.3">
      <c r="A6" s="59"/>
      <c r="B6" s="65" t="s">
        <v>84</v>
      </c>
      <c r="C6" s="66">
        <v>0.5</v>
      </c>
      <c r="D6" s="66">
        <v>0.1111111111111111</v>
      </c>
      <c r="E6" s="66">
        <v>1</v>
      </c>
      <c r="F6" s="66">
        <v>4</v>
      </c>
      <c r="G6" s="66">
        <v>5</v>
      </c>
      <c r="K6" s="61"/>
    </row>
    <row r="7" spans="1:11" ht="16.5" x14ac:dyDescent="0.3">
      <c r="A7" s="59"/>
      <c r="B7" s="62" t="s">
        <v>85</v>
      </c>
      <c r="C7" s="67">
        <v>1</v>
      </c>
      <c r="D7" s="67">
        <v>0.125</v>
      </c>
      <c r="E7" s="67">
        <v>0.25</v>
      </c>
      <c r="F7" s="67">
        <v>1</v>
      </c>
      <c r="G7" s="67">
        <v>7</v>
      </c>
      <c r="K7" s="61"/>
    </row>
    <row r="8" spans="1:11" ht="16.5" x14ac:dyDescent="0.3">
      <c r="A8" s="59"/>
      <c r="B8" s="65" t="s">
        <v>86</v>
      </c>
      <c r="C8" s="66">
        <v>0.125</v>
      </c>
      <c r="D8" s="66">
        <v>0.14285714285714285</v>
      </c>
      <c r="E8" s="66">
        <v>0.2</v>
      </c>
      <c r="F8" s="66">
        <v>0.14285714285714285</v>
      </c>
      <c r="G8" s="66">
        <v>1</v>
      </c>
      <c r="K8" s="61"/>
    </row>
    <row r="9" spans="1:11" ht="16.5" x14ac:dyDescent="0.3">
      <c r="A9" s="59"/>
      <c r="C9" s="27">
        <f>SUM(C4:C8)</f>
        <v>2.791666666666667</v>
      </c>
      <c r="D9" s="27">
        <f t="shared" ref="D9:G9" si="0">SUM(D4:D8)</f>
        <v>7.378968253968254</v>
      </c>
      <c r="E9" s="27">
        <f t="shared" si="0"/>
        <v>12.45</v>
      </c>
      <c r="F9" s="27">
        <f t="shared" si="0"/>
        <v>14.142857142857142</v>
      </c>
      <c r="G9" s="27">
        <f t="shared" si="0"/>
        <v>28</v>
      </c>
      <c r="K9" s="61"/>
    </row>
    <row r="10" spans="1:11" ht="16.5" x14ac:dyDescent="0.3">
      <c r="A10" s="59"/>
      <c r="K10" s="61"/>
    </row>
    <row r="11" spans="1:11" ht="16.5" x14ac:dyDescent="0.3">
      <c r="A11" s="59"/>
      <c r="K11" s="61"/>
    </row>
    <row r="12" spans="1:11" ht="15.75" x14ac:dyDescent="0.25">
      <c r="A12" s="68" t="s">
        <v>87</v>
      </c>
      <c r="B12" s="65" t="s">
        <v>82</v>
      </c>
      <c r="C12">
        <f>C4/$C$9</f>
        <v>0.35820895522388058</v>
      </c>
      <c r="D12">
        <f>D4/$D$9</f>
        <v>0.8131218069373487</v>
      </c>
      <c r="E12">
        <f>E4/$E$9</f>
        <v>0.1606425702811245</v>
      </c>
      <c r="F12">
        <f>F4/$F$9</f>
        <v>7.0707070707070704E-2</v>
      </c>
      <c r="G12">
        <f>G4/$G$9</f>
        <v>0.2857142857142857</v>
      </c>
      <c r="K12" s="61"/>
    </row>
    <row r="13" spans="1:11" ht="15.75" x14ac:dyDescent="0.25">
      <c r="A13" s="68"/>
      <c r="B13" s="62" t="s">
        <v>83</v>
      </c>
      <c r="C13">
        <f t="shared" ref="C13:C16" si="1">C5/$C$9</f>
        <v>5.9701492537313425E-2</v>
      </c>
      <c r="D13">
        <f t="shared" ref="D13:D16" si="2">D5/$D$9</f>
        <v>0.13552030115622479</v>
      </c>
      <c r="E13">
        <f t="shared" ref="E13:E16" si="3">E5/$E$9</f>
        <v>0.72289156626506024</v>
      </c>
      <c r="F13">
        <f t="shared" ref="F13:F16" si="4">F5/$F$9</f>
        <v>0.56565656565656564</v>
      </c>
      <c r="G13">
        <f t="shared" ref="G13:G16" si="5">G5/$G$9</f>
        <v>0.25</v>
      </c>
      <c r="K13" s="61"/>
    </row>
    <row r="14" spans="1:11" ht="15.75" x14ac:dyDescent="0.25">
      <c r="A14" s="68"/>
      <c r="B14" s="65" t="s">
        <v>84</v>
      </c>
      <c r="C14">
        <f t="shared" si="1"/>
        <v>0.17910447761194029</v>
      </c>
      <c r="D14">
        <f t="shared" si="2"/>
        <v>1.5057811239580532E-2</v>
      </c>
      <c r="E14">
        <f t="shared" si="3"/>
        <v>8.0321285140562249E-2</v>
      </c>
      <c r="F14">
        <f t="shared" si="4"/>
        <v>0.28282828282828282</v>
      </c>
      <c r="G14">
        <f t="shared" si="5"/>
        <v>0.17857142857142858</v>
      </c>
      <c r="K14" s="61"/>
    </row>
    <row r="15" spans="1:11" ht="15.75" x14ac:dyDescent="0.25">
      <c r="A15" s="68"/>
      <c r="B15" s="62" t="s">
        <v>85</v>
      </c>
      <c r="C15">
        <f t="shared" si="1"/>
        <v>0.35820895522388058</v>
      </c>
      <c r="D15">
        <f t="shared" si="2"/>
        <v>1.6940037644528099E-2</v>
      </c>
      <c r="E15">
        <f t="shared" si="3"/>
        <v>2.0080321285140562E-2</v>
      </c>
      <c r="F15">
        <f t="shared" si="4"/>
        <v>7.0707070707070704E-2</v>
      </c>
      <c r="G15">
        <f t="shared" si="5"/>
        <v>0.25</v>
      </c>
      <c r="K15" s="61"/>
    </row>
    <row r="16" spans="1:11" ht="15.75" x14ac:dyDescent="0.25">
      <c r="A16" s="68"/>
      <c r="B16" s="65" t="s">
        <v>86</v>
      </c>
      <c r="C16">
        <f t="shared" si="1"/>
        <v>4.4776119402985072E-2</v>
      </c>
      <c r="D16">
        <f t="shared" si="2"/>
        <v>1.9360043022317825E-2</v>
      </c>
      <c r="E16">
        <f t="shared" si="3"/>
        <v>1.6064257028112452E-2</v>
      </c>
      <c r="F16">
        <f t="shared" si="4"/>
        <v>1.01010101010101E-2</v>
      </c>
      <c r="G16">
        <f t="shared" si="5"/>
        <v>3.5714285714285712E-2</v>
      </c>
      <c r="K16" s="61"/>
    </row>
    <row r="17" spans="1:11" ht="16.5" x14ac:dyDescent="0.3">
      <c r="A17" s="59"/>
      <c r="C17">
        <f>SUM(C12:C16)</f>
        <v>0.99999999999999989</v>
      </c>
      <c r="D17">
        <f t="shared" ref="D17:G17" si="6">SUM(D12:D16)</f>
        <v>1</v>
      </c>
      <c r="E17">
        <f t="shared" si="6"/>
        <v>1</v>
      </c>
      <c r="F17">
        <f t="shared" si="6"/>
        <v>0.99999999999999989</v>
      </c>
      <c r="G17">
        <f t="shared" si="6"/>
        <v>1</v>
      </c>
      <c r="K17" s="61"/>
    </row>
    <row r="18" spans="1:11" ht="30" customHeight="1" x14ac:dyDescent="0.3">
      <c r="A18" s="59"/>
      <c r="K18" s="61"/>
    </row>
    <row r="19" spans="1:11" ht="15.75" x14ac:dyDescent="0.25">
      <c r="A19" s="68" t="s">
        <v>88</v>
      </c>
      <c r="B19" s="65" t="s">
        <v>82</v>
      </c>
      <c r="C19">
        <f t="array" ref="C19:G23">MMULT(C12:G16,TRANSPOSE(C12:G16))</f>
        <v>0.90191890681536835</v>
      </c>
      <c r="D19">
        <v>0.35913177087167658</v>
      </c>
      <c r="E19">
        <v>0.16032204773336839</v>
      </c>
      <c r="F19">
        <v>0.22174178532155134</v>
      </c>
      <c r="G19">
        <v>4.5280178121745514E-2</v>
      </c>
      <c r="I19">
        <f>SUM(C19:H19)</f>
        <v>1.6883946888637102</v>
      </c>
      <c r="K19" s="69">
        <f>I19/$I$24</f>
        <v>0.33767893777274205</v>
      </c>
    </row>
    <row r="20" spans="1:11" ht="15.75" x14ac:dyDescent="0.25">
      <c r="A20" s="68"/>
      <c r="B20" s="62" t="s">
        <v>83</v>
      </c>
      <c r="C20">
        <v>0.35913177087167658</v>
      </c>
      <c r="D20">
        <v>0.92696958708418942</v>
      </c>
      <c r="E20">
        <v>0.2754235556452212</v>
      </c>
      <c r="F20">
        <v>0.14069314195900004</v>
      </c>
      <c r="G20">
        <v>3.1551870055076939E-2</v>
      </c>
      <c r="I20">
        <f t="shared" ref="I20:I23" si="7">SUM(C20:H20)</f>
        <v>1.7337699256151642</v>
      </c>
      <c r="K20" s="69">
        <f>I20/$I$24</f>
        <v>0.34675398512303285</v>
      </c>
    </row>
    <row r="21" spans="1:11" ht="15.75" x14ac:dyDescent="0.25">
      <c r="A21" s="68"/>
      <c r="B21" s="65" t="s">
        <v>84</v>
      </c>
      <c r="C21">
        <v>0.16032204773336839</v>
      </c>
      <c r="D21">
        <v>0.2754235556452212</v>
      </c>
      <c r="E21">
        <v>0.15063625309624032</v>
      </c>
      <c r="F21">
        <v>0.13066560143694855</v>
      </c>
      <c r="G21">
        <v>1.8835827480016016E-2</v>
      </c>
      <c r="I21">
        <f t="shared" si="7"/>
        <v>0.73588328539179448</v>
      </c>
      <c r="K21" s="69">
        <f t="shared" ref="K21:K23" si="8">I21/$I$24</f>
        <v>0.14717665707835889</v>
      </c>
    </row>
    <row r="22" spans="1:11" ht="15.75" x14ac:dyDescent="0.25">
      <c r="A22" s="68"/>
      <c r="B22" s="62" t="s">
        <v>85</v>
      </c>
      <c r="C22">
        <v>0.22174178532155134</v>
      </c>
      <c r="D22">
        <v>0.14069314195900004</v>
      </c>
      <c r="E22">
        <v>0.13066560143694855</v>
      </c>
      <c r="F22">
        <v>0.19650332962887129</v>
      </c>
      <c r="G22">
        <v>2.6332526514248722E-2</v>
      </c>
      <c r="I22">
        <f t="shared" si="7"/>
        <v>0.71593638486061995</v>
      </c>
      <c r="K22" s="69">
        <f t="shared" si="8"/>
        <v>0.14318727697212399</v>
      </c>
    </row>
    <row r="23" spans="1:11" ht="15.75" x14ac:dyDescent="0.25">
      <c r="A23" s="68"/>
      <c r="B23" s="65" t="s">
        <v>86</v>
      </c>
      <c r="C23">
        <v>4.5280178121745514E-2</v>
      </c>
      <c r="D23">
        <v>3.1551870055076939E-2</v>
      </c>
      <c r="E23">
        <v>1.8835827480016016E-2</v>
      </c>
      <c r="F23">
        <v>2.6332526514248722E-2</v>
      </c>
      <c r="G23">
        <v>4.0153130976239744E-3</v>
      </c>
      <c r="I23">
        <f t="shared" si="7"/>
        <v>0.12601571526871116</v>
      </c>
      <c r="K23" s="69">
        <f t="shared" si="8"/>
        <v>2.5203143053742234E-2</v>
      </c>
    </row>
    <row r="24" spans="1:11" ht="16.5" x14ac:dyDescent="0.3">
      <c r="A24" s="59"/>
      <c r="C24" s="70">
        <f>SUM(C19:C23)</f>
        <v>1.6883946888637102</v>
      </c>
      <c r="D24" s="70">
        <f t="shared" ref="D24:G24" si="9">SUM(D19:D23)</f>
        <v>1.7337699256151642</v>
      </c>
      <c r="E24" s="70">
        <f t="shared" si="9"/>
        <v>0.73588328539179448</v>
      </c>
      <c r="F24" s="70">
        <f t="shared" si="9"/>
        <v>0.71593638486061995</v>
      </c>
      <c r="G24" s="70">
        <f t="shared" si="9"/>
        <v>0.12601571526871116</v>
      </c>
      <c r="H24" s="70"/>
      <c r="I24" s="70">
        <f>SUM(I19:I23)</f>
        <v>5</v>
      </c>
      <c r="K24" s="61"/>
    </row>
    <row r="25" spans="1:11" ht="39.75" customHeight="1" x14ac:dyDescent="0.3">
      <c r="A25" s="59"/>
      <c r="K25" s="61"/>
    </row>
    <row r="26" spans="1:11" ht="15.75" x14ac:dyDescent="0.25">
      <c r="A26" s="68" t="s">
        <v>89</v>
      </c>
      <c r="B26" s="65" t="s">
        <v>82</v>
      </c>
      <c r="C26">
        <f t="array" ref="C26:G30">MMULT(C19:G23,TRANSPOSE(C19:G23))</f>
        <v>1.0193562161982019</v>
      </c>
      <c r="D26">
        <v>0.73359465475268404</v>
      </c>
      <c r="E26">
        <v>0.29748806123410299</v>
      </c>
      <c r="F26">
        <v>0.31623440324891727</v>
      </c>
      <c r="G26">
        <v>6.1210961685082881E-2</v>
      </c>
      <c r="I26">
        <f>SUM(C26:H26)</f>
        <v>2.4278842971189887</v>
      </c>
      <c r="K26" s="69">
        <f>I26/$I$31</f>
        <v>0.35051582954449922</v>
      </c>
    </row>
    <row r="27" spans="1:11" ht="15.75" x14ac:dyDescent="0.25">
      <c r="A27" s="68"/>
      <c r="B27" s="62" t="s">
        <v>83</v>
      </c>
      <c r="C27">
        <v>0.73359465475268404</v>
      </c>
      <c r="D27">
        <v>1.0848964599309829</v>
      </c>
      <c r="E27">
        <v>0.373352832591964</v>
      </c>
      <c r="F27">
        <v>0.27451867960006343</v>
      </c>
      <c r="G27">
        <v>5.4528501617097068E-2</v>
      </c>
      <c r="I27">
        <f t="shared" ref="I27:I30" si="10">SUM(C27:H27)</f>
        <v>2.5208911284927913</v>
      </c>
      <c r="K27" s="69">
        <f t="shared" ref="K27:K30" si="11">I27/$I$31</f>
        <v>0.36394330905453126</v>
      </c>
    </row>
    <row r="28" spans="1:11" ht="15.75" x14ac:dyDescent="0.25">
      <c r="A28" s="68"/>
      <c r="B28" s="65" t="s">
        <v>84</v>
      </c>
      <c r="C28">
        <v>0.29748806123410299</v>
      </c>
      <c r="D28">
        <v>0.373352832591964</v>
      </c>
      <c r="E28">
        <v>0.1416808625362877</v>
      </c>
      <c r="F28">
        <v>0.12015549978993313</v>
      </c>
      <c r="G28">
        <v>2.2303284750715788E-2</v>
      </c>
      <c r="I28">
        <f t="shared" si="10"/>
        <v>0.95498054090300366</v>
      </c>
      <c r="K28" s="69">
        <f t="shared" si="11"/>
        <v>0.13787139563886136</v>
      </c>
    </row>
    <row r="29" spans="1:11" ht="15.75" x14ac:dyDescent="0.25">
      <c r="A29" s="68"/>
      <c r="B29" s="62" t="s">
        <v>85</v>
      </c>
      <c r="C29">
        <v>0.31623440324891727</v>
      </c>
      <c r="D29">
        <v>0.27451867960006343</v>
      </c>
      <c r="E29">
        <v>0.12015549978993313</v>
      </c>
      <c r="F29">
        <v>0.12534443945862023</v>
      </c>
      <c r="G29">
        <v>2.2220996471560058E-2</v>
      </c>
      <c r="I29">
        <f t="shared" si="10"/>
        <v>0.858474018569094</v>
      </c>
      <c r="K29" s="69">
        <f t="shared" si="11"/>
        <v>0.12393866261181166</v>
      </c>
    </row>
    <row r="30" spans="1:11" ht="15.75" x14ac:dyDescent="0.25">
      <c r="A30" s="68"/>
      <c r="B30" s="65" t="s">
        <v>86</v>
      </c>
      <c r="C30">
        <v>6.1210961685082881E-2</v>
      </c>
      <c r="D30">
        <v>5.4528501617097068E-2</v>
      </c>
      <c r="E30">
        <v>2.2303284750715788E-2</v>
      </c>
      <c r="F30">
        <v>2.2220996471560058E-2</v>
      </c>
      <c r="G30">
        <v>4.110128123461951E-3</v>
      </c>
      <c r="I30">
        <f t="shared" si="10"/>
        <v>0.16437387264791775</v>
      </c>
      <c r="K30" s="69">
        <f t="shared" si="11"/>
        <v>2.3730803150296527E-2</v>
      </c>
    </row>
    <row r="31" spans="1:11" ht="16.5" x14ac:dyDescent="0.3">
      <c r="A31" s="59"/>
      <c r="C31" s="70">
        <f>SUM(C26:C30)</f>
        <v>2.4278842971189887</v>
      </c>
      <c r="D31" s="70">
        <f t="shared" ref="D31:G31" si="12">SUM(D26:D30)</f>
        <v>2.5208911284927913</v>
      </c>
      <c r="E31" s="70">
        <f t="shared" si="12"/>
        <v>0.95498054090300366</v>
      </c>
      <c r="F31" s="70">
        <f t="shared" si="12"/>
        <v>0.858474018569094</v>
      </c>
      <c r="G31" s="70">
        <f t="shared" si="12"/>
        <v>0.16437387264791775</v>
      </c>
      <c r="H31" s="70"/>
      <c r="I31" s="70">
        <f>SUM(I26:I30)</f>
        <v>6.926603857731795</v>
      </c>
      <c r="K31" s="61"/>
    </row>
  </sheetData>
  <mergeCells count="3">
    <mergeCell ref="A12:A16"/>
    <mergeCell ref="A19:A23"/>
    <mergeCell ref="A26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2" sqref="A2:B8"/>
    </sheetView>
  </sheetViews>
  <sheetFormatPr baseColWidth="10" defaultRowHeight="15" x14ac:dyDescent="0.25"/>
  <cols>
    <col min="2" max="2" width="58.28515625" customWidth="1"/>
  </cols>
  <sheetData>
    <row r="2" spans="1:2" ht="16.5" x14ac:dyDescent="0.3">
      <c r="A2" s="57" t="s">
        <v>68</v>
      </c>
      <c r="B2" s="58"/>
    </row>
    <row r="3" spans="1:2" ht="53.25" customHeight="1" x14ac:dyDescent="0.25">
      <c r="A3" s="55" t="s">
        <v>69</v>
      </c>
      <c r="B3" s="56" t="s">
        <v>75</v>
      </c>
    </row>
    <row r="4" spans="1:2" ht="65.25" customHeight="1" x14ac:dyDescent="0.25">
      <c r="A4" s="55" t="s">
        <v>70</v>
      </c>
      <c r="B4" s="56" t="s">
        <v>76</v>
      </c>
    </row>
    <row r="5" spans="1:2" ht="53.25" customHeight="1" x14ac:dyDescent="0.25">
      <c r="A5" s="55" t="s">
        <v>71</v>
      </c>
      <c r="B5" s="56" t="s">
        <v>77</v>
      </c>
    </row>
    <row r="6" spans="1:2" ht="48" customHeight="1" x14ac:dyDescent="0.25">
      <c r="A6" s="55" t="s">
        <v>72</v>
      </c>
      <c r="B6" s="56" t="s">
        <v>78</v>
      </c>
    </row>
    <row r="7" spans="1:2" ht="75" customHeight="1" x14ac:dyDescent="0.25">
      <c r="A7" s="55" t="s">
        <v>73</v>
      </c>
      <c r="B7" s="56" t="s">
        <v>79</v>
      </c>
    </row>
    <row r="8" spans="1:2" ht="66.75" customHeight="1" x14ac:dyDescent="0.25">
      <c r="A8" s="55" t="s">
        <v>74</v>
      </c>
      <c r="B8" s="56" t="s">
        <v>80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Backlog</vt:lpstr>
      <vt:lpstr>Release</vt:lpstr>
      <vt:lpstr>Matriz</vt:lpstr>
      <vt:lpstr>Sprints</vt:lpstr>
      <vt:lpstr>Caracteristicas</vt:lpstr>
      <vt:lpstr>User 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Salas Diaz</dc:creator>
  <cp:lastModifiedBy>brian paucar</cp:lastModifiedBy>
  <dcterms:created xsi:type="dcterms:W3CDTF">2014-10-30T21:35:11Z</dcterms:created>
  <dcterms:modified xsi:type="dcterms:W3CDTF">2014-11-28T03:31:14Z</dcterms:modified>
</cp:coreProperties>
</file>