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/>
  <mc:AlternateContent xmlns:mc="http://schemas.openxmlformats.org/markup-compatibility/2006">
    <mc:Choice Requires="x15">
      <x15ac:absPath xmlns:x15ac="http://schemas.microsoft.com/office/spreadsheetml/2010/11/ac" url="E:\UiPath\Candidate_Tracker\Data\"/>
    </mc:Choice>
  </mc:AlternateContent>
  <xr:revisionPtr revIDLastSave="0" documentId="13_ncr:1_{93A3992F-F9A3-492C-BD07-B402EFC3B1DF}" xr6:coauthVersionLast="36" xr6:coauthVersionMax="36" xr10:uidLastSave="{00000000-0000-0000-0000-000000000000}"/>
  <bookViews>
    <workbookView xWindow="0" yWindow="0" windowWidth="19200" windowHeight="7300" firstSheet="1" activeTab="6" xr2:uid="{00000000-000D-0000-FFFF-FFFF00000000}"/>
  </bookViews>
  <sheets>
    <sheet name="Detailed Data" sheetId="7" r:id="rId1"/>
    <sheet name="Requirement Status" sheetId="2" r:id="rId2"/>
    <sheet name="Sheet5" sheetId="10" state="hidden" r:id="rId3"/>
    <sheet name="Candidate Tracker " sheetId="1" r:id="rId4"/>
    <sheet name="Interview schedule" sheetId="8" r:id="rId5"/>
    <sheet name="Panel " sheetId="4" r:id="rId6"/>
    <sheet name="Refrences" sheetId="5" r:id="rId7"/>
  </sheets>
  <definedNames>
    <definedName name="_xlnm._FilterDatabase" localSheetId="3" hidden="1">'Candidate Tracker '!$A$1:$AJ$154</definedName>
    <definedName name="_xlnm._FilterDatabase" localSheetId="0" hidden="1">'Detailed Data'!$A$14:$B$14</definedName>
  </definedNames>
  <calcPr calcId="191029"/>
  <pivotCaches>
    <pivotCache cacheId="3" r:id="rId8"/>
    <pivotCache cacheId="4" r:id="rId9"/>
    <pivotCache cacheId="5" r:id="rId10"/>
  </pivotCaches>
</workbook>
</file>

<file path=xl/calcChain.xml><?xml version="1.0" encoding="utf-8"?>
<calcChain xmlns="http://schemas.openxmlformats.org/spreadsheetml/2006/main">
  <c r="B15" i="7" l="1"/>
  <c r="B23" i="7"/>
  <c r="B22" i="7"/>
  <c r="B19" i="7"/>
  <c r="B18" i="7"/>
  <c r="B17" i="7"/>
  <c r="C23" i="7" l="1"/>
  <c r="C22" i="7"/>
  <c r="L3" i="2"/>
  <c r="G3" i="2"/>
  <c r="H3" i="2"/>
  <c r="H5" i="2"/>
  <c r="I5" i="2"/>
  <c r="I8" i="2"/>
  <c r="G5" i="2"/>
  <c r="I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4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N3" i="2"/>
  <c r="K3" i="2"/>
  <c r="O3" i="2"/>
  <c r="M4" i="2"/>
  <c r="M3" i="2"/>
  <c r="K4" i="2"/>
  <c r="J3" i="2"/>
  <c r="I6" i="10"/>
  <c r="J6" i="10" l="1"/>
  <c r="G9" i="10" s="1"/>
  <c r="AD3" i="1"/>
  <c r="AE3" i="1"/>
  <c r="AB3" i="1"/>
  <c r="AB2" i="1"/>
  <c r="E24" i="2"/>
  <c r="B21" i="7"/>
  <c r="B20" i="7"/>
  <c r="B16" i="7"/>
  <c r="H15" i="7"/>
  <c r="H16" i="7"/>
  <c r="H17" i="7"/>
  <c r="H18" i="7"/>
  <c r="H19" i="7"/>
  <c r="H20" i="7"/>
  <c r="H21" i="7"/>
  <c r="H22" i="7"/>
  <c r="H23" i="7"/>
  <c r="H24" i="7"/>
  <c r="H25" i="7"/>
  <c r="H14" i="7"/>
  <c r="F14" i="7"/>
  <c r="I15" i="7" l="1"/>
  <c r="I23" i="7"/>
  <c r="I16" i="7"/>
  <c r="I24" i="7"/>
  <c r="I25" i="7"/>
  <c r="I17" i="7"/>
  <c r="I18" i="7"/>
  <c r="I22" i="7"/>
  <c r="I19" i="7"/>
  <c r="I20" i="7"/>
  <c r="I21" i="7"/>
  <c r="G18" i="7"/>
  <c r="G25" i="7"/>
  <c r="G21" i="7"/>
  <c r="G17" i="7"/>
  <c r="G24" i="7"/>
  <c r="G20" i="7"/>
  <c r="G16" i="7"/>
  <c r="G23" i="7"/>
  <c r="G19" i="7"/>
  <c r="G15" i="7"/>
  <c r="G22" i="7"/>
  <c r="AE2" i="1"/>
  <c r="I14" i="7" s="1"/>
  <c r="AD2" i="1"/>
  <c r="G14" i="7" s="1"/>
  <c r="F15" i="7"/>
  <c r="F16" i="7"/>
  <c r="F17" i="7"/>
  <c r="F18" i="7"/>
  <c r="F19" i="7"/>
  <c r="F20" i="7"/>
  <c r="F21" i="7"/>
  <c r="F22" i="7"/>
  <c r="F23" i="7"/>
  <c r="F24" i="7"/>
  <c r="F25" i="7"/>
  <c r="G32" i="7"/>
  <c r="G33" i="7"/>
  <c r="G34" i="7"/>
  <c r="G31" i="7"/>
  <c r="G26" i="7" l="1"/>
  <c r="G36" i="7"/>
  <c r="H36" i="7" s="1"/>
  <c r="A35" i="7"/>
  <c r="B35" i="7" s="1"/>
  <c r="A32" i="7"/>
  <c r="B32" i="7" s="1"/>
  <c r="A33" i="7"/>
  <c r="B33" i="7" s="1"/>
  <c r="A34" i="7"/>
  <c r="B34" i="7" s="1"/>
  <c r="A31" i="7"/>
  <c r="B31" i="7" s="1"/>
  <c r="C31" i="7" s="1"/>
  <c r="D35" i="7" l="1"/>
  <c r="C35" i="7"/>
  <c r="D34" i="7"/>
  <c r="C34" i="7"/>
  <c r="D32" i="7"/>
  <c r="C32" i="7"/>
  <c r="D33" i="7"/>
  <c r="C33" i="7"/>
  <c r="C20" i="7"/>
  <c r="C16" i="7"/>
  <c r="C18" i="7"/>
  <c r="C21" i="7"/>
  <c r="C19" i="7"/>
  <c r="C17" i="7"/>
  <c r="B36" i="7"/>
  <c r="H32" i="7"/>
  <c r="H33" i="7"/>
  <c r="H34" i="7"/>
  <c r="H31" i="7"/>
  <c r="D31" i="7"/>
  <c r="H24" i="2" l="1"/>
  <c r="L24" i="2"/>
  <c r="I24" i="2"/>
  <c r="M24" i="2"/>
  <c r="J24" i="2"/>
  <c r="N24" i="2"/>
  <c r="G24" i="2"/>
  <c r="K24" i="2"/>
  <c r="O24" i="2"/>
</calcChain>
</file>

<file path=xl/sharedStrings.xml><?xml version="1.0" encoding="utf-8"?>
<sst xmlns="http://schemas.openxmlformats.org/spreadsheetml/2006/main" count="1908" uniqueCount="632">
  <si>
    <t>Sr.No</t>
  </si>
  <si>
    <t>Category</t>
  </si>
  <si>
    <t>Sub-Category</t>
  </si>
  <si>
    <t>Name</t>
  </si>
  <si>
    <t>Status</t>
  </si>
  <si>
    <t>Comments</t>
  </si>
  <si>
    <t>Email id</t>
  </si>
  <si>
    <t>Contact</t>
  </si>
  <si>
    <t>Curr.Comp</t>
  </si>
  <si>
    <t>Total exp</t>
  </si>
  <si>
    <t>Rel.Exp</t>
  </si>
  <si>
    <t>Skills</t>
  </si>
  <si>
    <t>Curr.CTC</t>
  </si>
  <si>
    <t>Exp.CTC</t>
  </si>
  <si>
    <t>Notice Period</t>
  </si>
  <si>
    <t>Tentative Joining Date</t>
  </si>
  <si>
    <t>RPA</t>
  </si>
  <si>
    <t>Automation Anywhere Lateral (3 -5 Years)</t>
  </si>
  <si>
    <t>Offered</t>
  </si>
  <si>
    <t>30-60 Days</t>
  </si>
  <si>
    <t>Mature Trainee SNOW</t>
  </si>
  <si>
    <t>Offer Backout</t>
  </si>
  <si>
    <t>Testing</t>
  </si>
  <si>
    <t>Lateral Ui Path (3-5 Years)</t>
  </si>
  <si>
    <t>&lt; 1 Month</t>
  </si>
  <si>
    <t>QA Automation Engineer (5+ Years)</t>
  </si>
  <si>
    <t>Immediate</t>
  </si>
  <si>
    <t>4.2 LPA</t>
  </si>
  <si>
    <t>Joined</t>
  </si>
  <si>
    <t>Trainer</t>
  </si>
  <si>
    <t>Blue Prism</t>
  </si>
  <si>
    <t>UIPath</t>
  </si>
  <si>
    <t>Mature Trainee Manual Testing</t>
  </si>
  <si>
    <t>Rejected</t>
  </si>
  <si>
    <t>To Be Scheduled</t>
  </si>
  <si>
    <t>Interview Scheduled</t>
  </si>
  <si>
    <t>QA Automation Engineer (3-5 Years)</t>
  </si>
  <si>
    <t>Fresher SNOW</t>
  </si>
  <si>
    <t>Selected(HR)</t>
  </si>
  <si>
    <t>L1 Select</t>
  </si>
  <si>
    <t>Performance Engineer</t>
  </si>
  <si>
    <t>90 Days</t>
  </si>
  <si>
    <t>L2 Select</t>
  </si>
  <si>
    <t>ServiceNow Lateral (3 -5 Years)</t>
  </si>
  <si>
    <t>Manual Testing</t>
  </si>
  <si>
    <t>BA</t>
  </si>
  <si>
    <t>Business Analyst</t>
  </si>
  <si>
    <t>,</t>
  </si>
  <si>
    <t>Total Position</t>
  </si>
  <si>
    <t>Pending Position</t>
  </si>
  <si>
    <t>Profile Review Pending</t>
  </si>
  <si>
    <t>Service Now</t>
  </si>
  <si>
    <t>Fresher Manual Testing</t>
  </si>
  <si>
    <t>Closed</t>
  </si>
  <si>
    <t>Automation</t>
  </si>
  <si>
    <t>Performance</t>
  </si>
  <si>
    <t>Mature Trainee Blue Prism</t>
  </si>
  <si>
    <t>Lateral Blue Prism (3 -5 Years)</t>
  </si>
  <si>
    <t>Mature Trainee Ui Path</t>
  </si>
  <si>
    <t>AA</t>
  </si>
  <si>
    <t>Celonis</t>
  </si>
  <si>
    <t>Fresher Celonis</t>
  </si>
  <si>
    <t>Celonis -Lateral</t>
  </si>
  <si>
    <t>Open</t>
  </si>
  <si>
    <t>Business Analyst Lead</t>
  </si>
  <si>
    <t>Total</t>
  </si>
  <si>
    <t xml:space="preserve">Fullfilled </t>
  </si>
  <si>
    <t xml:space="preserve">Urgent </t>
  </si>
  <si>
    <t>Requisition raised</t>
  </si>
  <si>
    <t>Technologies</t>
  </si>
  <si>
    <t>L1</t>
  </si>
  <si>
    <t>L2</t>
  </si>
  <si>
    <t>Backup L1</t>
  </si>
  <si>
    <t>Time Slot</t>
  </si>
  <si>
    <t>Service Now MT/ Freshers</t>
  </si>
  <si>
    <t>Nikita (only Servicenow exp)</t>
  </si>
  <si>
    <t>Aparna</t>
  </si>
  <si>
    <t>Kirti / Nisha</t>
  </si>
  <si>
    <t>Preferred time</t>
  </si>
  <si>
    <t>No of interviews/per day</t>
  </si>
  <si>
    <t>Testing MT/Freshers</t>
  </si>
  <si>
    <t>Shashwat</t>
  </si>
  <si>
    <t>Aarti</t>
  </si>
  <si>
    <t>3pm-5pm</t>
  </si>
  <si>
    <t>Automation Lateral</t>
  </si>
  <si>
    <t>Gauri/Pallavi/Ashwini/Shrikant</t>
  </si>
  <si>
    <t>Aarti/Manish</t>
  </si>
  <si>
    <t>Kirti/Aparna</t>
  </si>
  <si>
    <t>Performance Lateral</t>
  </si>
  <si>
    <t>Manish</t>
  </si>
  <si>
    <t>2pm-5pm</t>
  </si>
  <si>
    <t>Zohra</t>
  </si>
  <si>
    <t xml:space="preserve">3pm-4pm </t>
  </si>
  <si>
    <t>UiPath- Laterals</t>
  </si>
  <si>
    <t>Kiran/ Sonali</t>
  </si>
  <si>
    <t>Zohra / Manish</t>
  </si>
  <si>
    <t>Nisha</t>
  </si>
  <si>
    <t>Automation Anywhere-Lateral</t>
  </si>
  <si>
    <t>Kiran</t>
  </si>
  <si>
    <t>Kirti</t>
  </si>
  <si>
    <t>5.30pm-6.30pm</t>
  </si>
  <si>
    <t>Blue Prism - Trainees</t>
  </si>
  <si>
    <t>Nisha + Jayraj / Kirti + Gururaj</t>
  </si>
  <si>
    <t>Gauri</t>
  </si>
  <si>
    <t>4.30pm-5pm</t>
  </si>
  <si>
    <t>Only Mondays and Thursdays</t>
  </si>
  <si>
    <t>Blue Prism - Laterals</t>
  </si>
  <si>
    <t xml:space="preserve">Shikha </t>
  </si>
  <si>
    <t>Pallavi</t>
  </si>
  <si>
    <t>5pm-6pm</t>
  </si>
  <si>
    <t>Except Monday</t>
  </si>
  <si>
    <t>Celenois - Trainees</t>
  </si>
  <si>
    <t>Sonali / Aparna</t>
  </si>
  <si>
    <t>not needed</t>
  </si>
  <si>
    <t>Shrikant</t>
  </si>
  <si>
    <t>5pm-5.30pm</t>
  </si>
  <si>
    <t>Celenois - Lateral</t>
  </si>
  <si>
    <t>Sonali</t>
  </si>
  <si>
    <t>2pm-3pm</t>
  </si>
  <si>
    <t>Not Needed</t>
  </si>
  <si>
    <t>11am-1pm</t>
  </si>
  <si>
    <t>Sub Category</t>
  </si>
  <si>
    <t>Summary Status</t>
  </si>
  <si>
    <t>Fullfilled</t>
  </si>
  <si>
    <t xml:space="preserve">Source </t>
  </si>
  <si>
    <t>Navnath Devikar</t>
  </si>
  <si>
    <t>Rutuja Mukkavar</t>
  </si>
  <si>
    <t>Mohammed Kalem</t>
  </si>
  <si>
    <t>Amar Kaur</t>
  </si>
  <si>
    <t>Varun Sai Kumar</t>
  </si>
  <si>
    <t>Namrata Navadgi</t>
  </si>
  <si>
    <t>Palak Neekhra</t>
  </si>
  <si>
    <t>Sushanth Suvarna</t>
  </si>
  <si>
    <t>Vishal Jathar</t>
  </si>
  <si>
    <t>Gaurav Yeolekar</t>
  </si>
  <si>
    <t>Tejas Bhad</t>
  </si>
  <si>
    <t>Sandesh Khaire</t>
  </si>
  <si>
    <t>Sachin Kadam</t>
  </si>
  <si>
    <t>Chanchal Modani</t>
  </si>
  <si>
    <t>Shard Gupta</t>
  </si>
  <si>
    <t>Sachin Patil</t>
  </si>
  <si>
    <t>Kailash Kumar</t>
  </si>
  <si>
    <t>Maneesha Allam</t>
  </si>
  <si>
    <t>Shaikh shahabaj abdul</t>
  </si>
  <si>
    <t>Kaustubh Chavan</t>
  </si>
  <si>
    <t>Ameya Dani</t>
  </si>
  <si>
    <t>Shivam Jagga</t>
  </si>
  <si>
    <t>Rupesh Seth</t>
  </si>
  <si>
    <t>Shrishti Singh</t>
  </si>
  <si>
    <t>Akshay Jadhav</t>
  </si>
  <si>
    <t>LinkedIn</t>
  </si>
  <si>
    <t>6.5LPA</t>
  </si>
  <si>
    <t xml:space="preserve">L1 Rejected </t>
  </si>
  <si>
    <t xml:space="preserve">3 years </t>
  </si>
  <si>
    <t xml:space="preserve">Selenium </t>
  </si>
  <si>
    <t xml:space="preserve">Recruiter </t>
  </si>
  <si>
    <t xml:space="preserve">Did not show up </t>
  </si>
  <si>
    <t xml:space="preserve">Rejected by Aarti </t>
  </si>
  <si>
    <t xml:space="preserve">Zohra reference </t>
  </si>
  <si>
    <t xml:space="preserve">Less Experience </t>
  </si>
  <si>
    <t xml:space="preserve">Fresher </t>
  </si>
  <si>
    <t xml:space="preserve">Exp not relevant- Aarti </t>
  </si>
  <si>
    <t xml:space="preserve">Not ready for bond </t>
  </si>
  <si>
    <t>6 years 1 month</t>
  </si>
  <si>
    <t xml:space="preserve">Social HR </t>
  </si>
  <si>
    <t>Testing 1</t>
  </si>
  <si>
    <t xml:space="preserve">Profile Reject by Aarti </t>
  </si>
  <si>
    <t>1st round with Aparna</t>
  </si>
  <si>
    <t>RPA 1</t>
  </si>
  <si>
    <t>RPA 3</t>
  </si>
  <si>
    <t>RPA 4</t>
  </si>
  <si>
    <t xml:space="preserve">Profile Reject by Zohra </t>
  </si>
  <si>
    <t>Gaurav Khandewal (testing 2)</t>
  </si>
  <si>
    <t>Mehrose Hashmi</t>
  </si>
  <si>
    <t>Santosh</t>
  </si>
  <si>
    <t xml:space="preserve">Prachi Patil </t>
  </si>
  <si>
    <t>Mature Trainee Testing</t>
  </si>
  <si>
    <t xml:space="preserve">Manual Testing Lateral </t>
  </si>
  <si>
    <t xml:space="preserve">Project Manager </t>
  </si>
  <si>
    <t>RPA Project Manager (5-10 years)</t>
  </si>
  <si>
    <t xml:space="preserve">Check </t>
  </si>
  <si>
    <t xml:space="preserve">3 years 9 months </t>
  </si>
  <si>
    <t>5.24 LPA</t>
  </si>
  <si>
    <t xml:space="preserve">50% hike </t>
  </si>
  <si>
    <t xml:space="preserve">2 years </t>
  </si>
  <si>
    <t xml:space="preserve">4 years </t>
  </si>
  <si>
    <t xml:space="preserve">8 months </t>
  </si>
  <si>
    <t xml:space="preserve">Division </t>
  </si>
  <si>
    <t xml:space="preserve">Skill Set </t>
  </si>
  <si>
    <t xml:space="preserve">Designation </t>
  </si>
  <si>
    <t xml:space="preserve">5 years 2 month </t>
  </si>
  <si>
    <t xml:space="preserve">5 years 2 months </t>
  </si>
  <si>
    <t xml:space="preserve">3 months </t>
  </si>
  <si>
    <t xml:space="preserve">4 + years </t>
  </si>
  <si>
    <t xml:space="preserve">4+ years </t>
  </si>
  <si>
    <t>2 years 1 month</t>
  </si>
  <si>
    <t xml:space="preserve">1 year 9 months </t>
  </si>
  <si>
    <t xml:space="preserve">1 month 6 months </t>
  </si>
  <si>
    <t>ServiceNow Lateral 5+ years</t>
  </si>
  <si>
    <t xml:space="preserve">ShivaSankar </t>
  </si>
  <si>
    <t xml:space="preserve">7 years 8 months </t>
  </si>
  <si>
    <t xml:space="preserve">1 years 9 months </t>
  </si>
  <si>
    <t xml:space="preserve">2+ years </t>
  </si>
  <si>
    <t xml:space="preserve">1 years 6 months </t>
  </si>
  <si>
    <t>5 years 5months</t>
  </si>
  <si>
    <t xml:space="preserve">5 years </t>
  </si>
  <si>
    <t xml:space="preserve">3 years 5 months </t>
  </si>
  <si>
    <t xml:space="preserve">3 years 4 months </t>
  </si>
  <si>
    <t xml:space="preserve">4 years 3 months </t>
  </si>
  <si>
    <t xml:space="preserve">6 years </t>
  </si>
  <si>
    <t>Additional Comments on Refrence</t>
  </si>
  <si>
    <t>Refral</t>
  </si>
  <si>
    <t>Vendor</t>
  </si>
  <si>
    <t>Profile Rejected</t>
  </si>
  <si>
    <t>L1 Rejected</t>
  </si>
  <si>
    <t>L2 Rejected</t>
  </si>
  <si>
    <t>HR Rejection</t>
  </si>
  <si>
    <t>Source</t>
  </si>
  <si>
    <t>Job Portal</t>
  </si>
  <si>
    <t>Joined Date</t>
  </si>
  <si>
    <t>Decline/offer backout reasons</t>
  </si>
  <si>
    <t>Salary</t>
  </si>
  <si>
    <t>Other Offer</t>
  </si>
  <si>
    <t>Location</t>
  </si>
  <si>
    <t>Organization</t>
  </si>
  <si>
    <t>Website</t>
  </si>
  <si>
    <t>Did Not showup</t>
  </si>
  <si>
    <t>Fresher</t>
  </si>
  <si>
    <t>Hired</t>
  </si>
  <si>
    <t>Conv Rate</t>
  </si>
  <si>
    <t>APPLICATION SOURCES</t>
  </si>
  <si>
    <t>Technical Interview</t>
  </si>
  <si>
    <t>Profile Review</t>
  </si>
  <si>
    <t>Application</t>
  </si>
  <si>
    <t>HR Interview</t>
  </si>
  <si>
    <t>Count</t>
  </si>
  <si>
    <t>Categories</t>
  </si>
  <si>
    <t>Entry Date</t>
  </si>
  <si>
    <t>Offered Date</t>
  </si>
  <si>
    <t>#of Apps</t>
  </si>
  <si>
    <t>% of Apps</t>
  </si>
  <si>
    <t>Days to Offer</t>
  </si>
  <si>
    <t>Row Labels</t>
  </si>
  <si>
    <t>Grand Total</t>
  </si>
  <si>
    <t>Days to Join</t>
  </si>
  <si>
    <t>Offer days</t>
  </si>
  <si>
    <t>Joined Days</t>
  </si>
  <si>
    <t>Column Labels</t>
  </si>
  <si>
    <t>(Multiple Items)</t>
  </si>
  <si>
    <t>Offer Month</t>
  </si>
  <si>
    <t>Joined Month</t>
  </si>
  <si>
    <t>Percent</t>
  </si>
  <si>
    <t>Pending Interview</t>
  </si>
  <si>
    <t>% of Hired</t>
  </si>
  <si>
    <t>DECLINE REASONS</t>
  </si>
  <si>
    <t>RECRUTIMENT DETAILS</t>
  </si>
  <si>
    <t>MONTHLY METRICS (12 Months)</t>
  </si>
  <si>
    <t>(blank)</t>
  </si>
  <si>
    <t>Count of Sr.No</t>
  </si>
  <si>
    <t>Rejected by Zohra</t>
  </si>
  <si>
    <t>L1 with Zohra</t>
  </si>
  <si>
    <t>Handover to Tejashree</t>
  </si>
  <si>
    <t>Komal Ghanwat</t>
  </si>
  <si>
    <t>Babaso Shinde</t>
  </si>
  <si>
    <t>Shriraj Joshi</t>
  </si>
  <si>
    <t>Saurabh Shinghote</t>
  </si>
  <si>
    <t>Pooja Bhosale</t>
  </si>
  <si>
    <t>Shikhar Kapoor</t>
  </si>
  <si>
    <t>Amar Kumar</t>
  </si>
  <si>
    <t>Vishal Kumar</t>
  </si>
  <si>
    <t>4 years</t>
  </si>
  <si>
    <t>3.5 years</t>
  </si>
  <si>
    <t>3.1 years</t>
  </si>
  <si>
    <t>6 years</t>
  </si>
  <si>
    <t>3.6 years</t>
  </si>
  <si>
    <t>4.11 years</t>
  </si>
  <si>
    <t xml:space="preserve">7 years   </t>
  </si>
  <si>
    <t>2.3 years</t>
  </si>
  <si>
    <t>1+ years</t>
  </si>
  <si>
    <t xml:space="preserve">7 years  </t>
  </si>
  <si>
    <t>Dilesh Wani</t>
  </si>
  <si>
    <t>8.5 LPA</t>
  </si>
  <si>
    <t>4.5 LPA</t>
  </si>
  <si>
    <t>6.5 LPA</t>
  </si>
  <si>
    <t>7.5 LPA</t>
  </si>
  <si>
    <t>11 LPA</t>
  </si>
  <si>
    <t>8 LPA</t>
  </si>
  <si>
    <t>9 LPA</t>
  </si>
  <si>
    <t>10 LPA</t>
  </si>
  <si>
    <t>7 LPA</t>
  </si>
  <si>
    <t>7.7 LPA</t>
  </si>
  <si>
    <t>12 LPA</t>
  </si>
  <si>
    <t>13 LPA</t>
  </si>
  <si>
    <t>Lalit Rasam</t>
  </si>
  <si>
    <t>2 years 7 months</t>
  </si>
  <si>
    <t>Vikas Bhat</t>
  </si>
  <si>
    <t>Mahesh Kumbhar</t>
  </si>
  <si>
    <t>Srinivas Reddy</t>
  </si>
  <si>
    <t>6.5 years</t>
  </si>
  <si>
    <t>5 years</t>
  </si>
  <si>
    <t>5.9 years</t>
  </si>
  <si>
    <t>5.5 years</t>
  </si>
  <si>
    <t>16 LPA</t>
  </si>
  <si>
    <t>7.2 LPA</t>
  </si>
  <si>
    <t>Not answering calls so dropped off</t>
  </si>
  <si>
    <t>Rupali Shinde</t>
  </si>
  <si>
    <t>Lisha Patil</t>
  </si>
  <si>
    <t>Profile Reject by Zohra</t>
  </si>
  <si>
    <t>Vipan Kumar</t>
  </si>
  <si>
    <t>3.8 years</t>
  </si>
  <si>
    <t>V Krishna</t>
  </si>
  <si>
    <t>5.8 years</t>
  </si>
  <si>
    <t>Manual testing concepts not clear</t>
  </si>
  <si>
    <t>2.8 years</t>
  </si>
  <si>
    <t>Chandan Kumar</t>
  </si>
  <si>
    <t>10 years</t>
  </si>
  <si>
    <t>Wanted position as a Developer not a Tester</t>
  </si>
  <si>
    <t>15 LPA</t>
  </si>
  <si>
    <t>40-50%</t>
  </si>
  <si>
    <t>Withdrawed</t>
  </si>
  <si>
    <t>Deepak Saini</t>
  </si>
  <si>
    <t>8 years</t>
  </si>
  <si>
    <t>13.15 LPA</t>
  </si>
  <si>
    <t>25-30%</t>
  </si>
  <si>
    <t>Rima Kanungo</t>
  </si>
  <si>
    <t>Sweta Kumari</t>
  </si>
  <si>
    <t>4.1 years</t>
  </si>
  <si>
    <t>3 years</t>
  </si>
  <si>
    <t>9.7 LPA</t>
  </si>
  <si>
    <t>Deepashree Vanajakshi</t>
  </si>
  <si>
    <t>As per organization</t>
  </si>
  <si>
    <t>2.5 years</t>
  </si>
  <si>
    <t>1.10 years</t>
  </si>
  <si>
    <t>6 LPA</t>
  </si>
  <si>
    <t>Maniraj Patnaik</t>
  </si>
  <si>
    <t>Pooja Nangare</t>
  </si>
  <si>
    <t>2.75 LPA</t>
  </si>
  <si>
    <t>5.5-6 LPA</t>
  </si>
  <si>
    <t>Shruti Hendre</t>
  </si>
  <si>
    <t>4.3 LPA</t>
  </si>
  <si>
    <t>9.5 LPA</t>
  </si>
  <si>
    <t>Sparsh Saxena</t>
  </si>
  <si>
    <t>4.04 LPA</t>
  </si>
  <si>
    <t>6-7 LPA</t>
  </si>
  <si>
    <t>Dnyaneshwar Zarekar</t>
  </si>
  <si>
    <t>2 years</t>
  </si>
  <si>
    <t>1.5 years</t>
  </si>
  <si>
    <t>3.60 LPA</t>
  </si>
  <si>
    <t>Sejal</t>
  </si>
  <si>
    <t>14 years</t>
  </si>
  <si>
    <t>20 LPA</t>
  </si>
  <si>
    <t>Offer on hold</t>
  </si>
  <si>
    <t>Rakesh Kumar</t>
  </si>
  <si>
    <t>13+ years</t>
  </si>
  <si>
    <t>19 LPA</t>
  </si>
  <si>
    <t xml:space="preserve">20% hike </t>
  </si>
  <si>
    <t>Bhagwan Hazare</t>
  </si>
  <si>
    <t>4+ years</t>
  </si>
  <si>
    <t>10% hike</t>
  </si>
  <si>
    <t>Jagruti Patil</t>
  </si>
  <si>
    <t>4.5 years</t>
  </si>
  <si>
    <t>3.6 LPA</t>
  </si>
  <si>
    <t>6 LPA (nego)</t>
  </si>
  <si>
    <t>Ashwin Bhansod</t>
  </si>
  <si>
    <t>11 years</t>
  </si>
  <si>
    <t>Lily</t>
  </si>
  <si>
    <t>5 LPA</t>
  </si>
  <si>
    <t>Garima</t>
  </si>
  <si>
    <t>7 years</t>
  </si>
  <si>
    <t>15% hike</t>
  </si>
  <si>
    <t>12 years</t>
  </si>
  <si>
    <t>8.50 LPA</t>
  </si>
  <si>
    <t>Akanksha</t>
  </si>
  <si>
    <t>9 years</t>
  </si>
  <si>
    <t>12.5 LPA</t>
  </si>
  <si>
    <t>Sanmay Dash</t>
  </si>
  <si>
    <t>Radhika Lele</t>
  </si>
  <si>
    <t>30% hike</t>
  </si>
  <si>
    <t>Ronald</t>
  </si>
  <si>
    <t>1 year</t>
  </si>
  <si>
    <t>Praveen Kumar</t>
  </si>
  <si>
    <t>Automation anywhere?</t>
  </si>
  <si>
    <t>Shilpa Thakare</t>
  </si>
  <si>
    <t>Rajani Chandel</t>
  </si>
  <si>
    <t>Monark Deshmukh</t>
  </si>
  <si>
    <t>Nilay Navendu</t>
  </si>
  <si>
    <t>RPA-Dev-CF-1</t>
  </si>
  <si>
    <t>RPA-Dev-CF-2</t>
  </si>
  <si>
    <t>RPA-Dev-CF-4</t>
  </si>
  <si>
    <t>3.3 LPA</t>
  </si>
  <si>
    <t>Ramakant Chaudhari</t>
  </si>
  <si>
    <t>I-focal</t>
  </si>
  <si>
    <t>Sonal Roy</t>
  </si>
  <si>
    <t>2.2 years</t>
  </si>
  <si>
    <t>4.4 LPA</t>
  </si>
  <si>
    <t>Girishkumar Bokam</t>
  </si>
  <si>
    <t>16.10 LPA</t>
  </si>
  <si>
    <t>21-22 LPA</t>
  </si>
  <si>
    <t>Purendra Agarwal</t>
  </si>
  <si>
    <t>Shreekrishna Kulkarni</t>
  </si>
  <si>
    <t>7.10 years</t>
  </si>
  <si>
    <t>12.25 LPA</t>
  </si>
  <si>
    <t>20+ LPA</t>
  </si>
  <si>
    <t>Jyoti Singh</t>
  </si>
  <si>
    <t>6.2 years</t>
  </si>
  <si>
    <t>11.6 LPA</t>
  </si>
  <si>
    <t>6.3 LPA</t>
  </si>
  <si>
    <t>Krishna Dwiwedi</t>
  </si>
  <si>
    <t>7+ LPA</t>
  </si>
  <si>
    <t>Sagar Dhande</t>
  </si>
  <si>
    <t>3+ years</t>
  </si>
  <si>
    <t>3.4 LPA</t>
  </si>
  <si>
    <t>offer on hold-12.5 LPA</t>
  </si>
  <si>
    <t>Lokendra Rathod</t>
  </si>
  <si>
    <t>Yash Raghav</t>
  </si>
  <si>
    <t>14-15 LPA</t>
  </si>
  <si>
    <t>Gaurav Beldar</t>
  </si>
  <si>
    <t>17 LPA</t>
  </si>
  <si>
    <t>offer on hold-14 LPA</t>
  </si>
  <si>
    <t>Jay Sanghavi</t>
  </si>
  <si>
    <t>2.1 years</t>
  </si>
  <si>
    <t>7.51 LPA</t>
  </si>
  <si>
    <t>10-11 LPA</t>
  </si>
  <si>
    <t>Priyanka Mane</t>
  </si>
  <si>
    <t>4 LPA</t>
  </si>
  <si>
    <t>Senthil Kumar</t>
  </si>
  <si>
    <t>9.5 years</t>
  </si>
  <si>
    <t>9.5-10 LPA</t>
  </si>
  <si>
    <t>Mehak Bakshi</t>
  </si>
  <si>
    <t>5.6 years</t>
  </si>
  <si>
    <t>8.4 LPA</t>
  </si>
  <si>
    <t>18 LPA</t>
  </si>
  <si>
    <t>offer on hold-17 LPA</t>
  </si>
  <si>
    <t>Naveen Kumar</t>
  </si>
  <si>
    <t>Sunita Nabjya</t>
  </si>
  <si>
    <t>2.9 years</t>
  </si>
  <si>
    <t>3.8 LPA</t>
  </si>
  <si>
    <t>6-6.5 LPA</t>
  </si>
  <si>
    <t>Yogesh Shinde</t>
  </si>
  <si>
    <t>Shikha Maheshwari</t>
  </si>
  <si>
    <t>7.6 LPA</t>
  </si>
  <si>
    <t>offer on hold-11 LPA</t>
  </si>
  <si>
    <t>Ankit Goswami</t>
  </si>
  <si>
    <t>9.3 LPA</t>
  </si>
  <si>
    <t>offer on hold-15 LPA</t>
  </si>
  <si>
    <t>3.9 years</t>
  </si>
  <si>
    <t>6.6 LPA</t>
  </si>
  <si>
    <t>Sunil Jaiswal</t>
  </si>
  <si>
    <t>Not clear with manual testing concepts</t>
  </si>
  <si>
    <t>Basic concepts not clear- from Shrikant</t>
  </si>
  <si>
    <t>L1 with Nisha/Aparna</t>
  </si>
  <si>
    <t>L1 Nisha/Aparna</t>
  </si>
  <si>
    <t>Apurva Barge</t>
  </si>
  <si>
    <t>Rejected by Manish and Aarti</t>
  </si>
  <si>
    <t>Not interested</t>
  </si>
  <si>
    <t>Rashmi Priya</t>
  </si>
  <si>
    <t>Namrata Deshmukh</t>
  </si>
  <si>
    <t>7.5-8.5 LPA</t>
  </si>
  <si>
    <t>3.4 years</t>
  </si>
  <si>
    <t>10.75 LPA</t>
  </si>
  <si>
    <t>12-12.5 LPA</t>
  </si>
  <si>
    <t>Manish Sewlikar</t>
  </si>
  <si>
    <t>14.5 years</t>
  </si>
  <si>
    <t>9.10 LPA</t>
  </si>
  <si>
    <t>Ujwala Kamble</t>
  </si>
  <si>
    <t>7.9 years</t>
  </si>
  <si>
    <t>2+ years</t>
  </si>
  <si>
    <t>11.55 LPA</t>
  </si>
  <si>
    <t>offer on hold-18.50 LPA</t>
  </si>
  <si>
    <t>8.3 years</t>
  </si>
  <si>
    <t>6.3 years</t>
  </si>
  <si>
    <t>offer on hold-13 LPA</t>
  </si>
  <si>
    <t>14 LPA</t>
  </si>
  <si>
    <t>Shivani Saxena</t>
  </si>
  <si>
    <t>Tonmoy Chatterjee</t>
  </si>
  <si>
    <t>Poornima Haswani</t>
  </si>
  <si>
    <t>10.6 LPA</t>
  </si>
  <si>
    <t>L1 with Nisha (SH)</t>
  </si>
  <si>
    <t>Got another offer for 17 LPA</t>
  </si>
  <si>
    <t>Shivam Kumar</t>
  </si>
  <si>
    <t>3.64 LPA</t>
  </si>
  <si>
    <t>offer on hold-7.5 LPA</t>
  </si>
  <si>
    <t>Monika Patil</t>
  </si>
  <si>
    <t>L1 with Kiran</t>
  </si>
  <si>
    <t>Sumit Kewalramani</t>
  </si>
  <si>
    <t>7.8 LPA</t>
  </si>
  <si>
    <t>L1 with ?</t>
  </si>
  <si>
    <t>L1 with Shrikant (later)</t>
  </si>
  <si>
    <t>Ravindra Changale</t>
  </si>
  <si>
    <t>Mithas Rajpal</t>
  </si>
  <si>
    <t>Rejected by Kirti</t>
  </si>
  <si>
    <t>Panel</t>
  </si>
  <si>
    <t xml:space="preserve">Rejected by Manish  </t>
  </si>
  <si>
    <t>13/08/2021 @3pm</t>
  </si>
  <si>
    <t>13/08/2021 @4pm</t>
  </si>
  <si>
    <t>13/08/2021 @2pm</t>
  </si>
  <si>
    <t>Email ids</t>
  </si>
  <si>
    <t>aparna.deshpande@cogniwize.com</t>
  </si>
  <si>
    <t>aarti.gilda@cogniwize.com</t>
  </si>
  <si>
    <t>Selected by Manish</t>
  </si>
  <si>
    <t>Resume Links</t>
  </si>
  <si>
    <t>7th Oct 2021</t>
  </si>
  <si>
    <t>Atul Tatke</t>
  </si>
  <si>
    <t>Manish Alaspure</t>
  </si>
  <si>
    <t>Sagar Bankar</t>
  </si>
  <si>
    <t>Vivek Kumar Mahato</t>
  </si>
  <si>
    <t>Maya Chaurasia</t>
  </si>
  <si>
    <t>6.4 years</t>
  </si>
  <si>
    <t>7.4 LPA</t>
  </si>
  <si>
    <t>5.5 LPA</t>
  </si>
  <si>
    <t>8.1 LPA</t>
  </si>
  <si>
    <t>Not able to answer basic Uipath questions</t>
  </si>
  <si>
    <t>Vishal Mishra</t>
  </si>
  <si>
    <t>Shuvashini Srivastava</t>
  </si>
  <si>
    <t>Palak Mehta</t>
  </si>
  <si>
    <t>4.6 years</t>
  </si>
  <si>
    <t>8.12 LPA</t>
  </si>
  <si>
    <t>4.8 years</t>
  </si>
  <si>
    <t>offer on hold-10.8 LPA</t>
  </si>
  <si>
    <t>offer on hold-9 LPA</t>
  </si>
  <si>
    <t>Shubham Thakare</t>
  </si>
  <si>
    <t>Dipali Ingole</t>
  </si>
  <si>
    <t>Prachi K Meshram</t>
  </si>
  <si>
    <t>4.8 LPA</t>
  </si>
  <si>
    <t>1.8 LPA</t>
  </si>
  <si>
    <t>Milind Sarai</t>
  </si>
  <si>
    <t>Naveen Kumar Agrawal</t>
  </si>
  <si>
    <t>Gaurav Deshpande</t>
  </si>
  <si>
    <t>Ankita Wasu</t>
  </si>
  <si>
    <t>Deepak Sharma</t>
  </si>
  <si>
    <t>Vandana Bhat</t>
  </si>
  <si>
    <t>Alok Gupta</t>
  </si>
  <si>
    <t>Kapish Agrawal</t>
  </si>
  <si>
    <t>Haridas Mate</t>
  </si>
  <si>
    <t>4.4 years</t>
  </si>
  <si>
    <t>4.2 years</t>
  </si>
  <si>
    <t>5.75 LPA</t>
  </si>
  <si>
    <t>10.4 LPA</t>
  </si>
  <si>
    <t>17.5 LPA</t>
  </si>
  <si>
    <t>offer on hold-16.5 LPA</t>
  </si>
  <si>
    <t>4.9 LPA</t>
  </si>
  <si>
    <t>Rejected by Manali</t>
  </si>
  <si>
    <t>L1 with Aarti-19/08-11am</t>
  </si>
  <si>
    <t>L1 with Shrikant/Pallavi</t>
  </si>
  <si>
    <t>L1 with Aparna-19/08-3pm</t>
  </si>
  <si>
    <t>Selected by Zohra</t>
  </si>
  <si>
    <t>Ankita Pal</t>
  </si>
  <si>
    <t>9.9 LPA</t>
  </si>
  <si>
    <t>Aditi Nikhade</t>
  </si>
  <si>
    <t>4.3 years</t>
  </si>
  <si>
    <t>Automation Anywhere</t>
  </si>
  <si>
    <t>9.45 LPA</t>
  </si>
  <si>
    <t>45-60% hike</t>
  </si>
  <si>
    <t>Uipath only 6 months</t>
  </si>
  <si>
    <t>Harshada Thite</t>
  </si>
  <si>
    <t>Esha Naik</t>
  </si>
  <si>
    <t>8.11 years</t>
  </si>
  <si>
    <t>7.3 LPA</t>
  </si>
  <si>
    <t>offer on hold-12.24 LPA</t>
  </si>
  <si>
    <t>Sunita Salgar</t>
  </si>
  <si>
    <t>4.7 LPA</t>
  </si>
  <si>
    <t>Rushikesh Nalawade</t>
  </si>
  <si>
    <t>Kritika Verma</t>
  </si>
  <si>
    <t>8.6 years</t>
  </si>
  <si>
    <t>7.1 LPA</t>
  </si>
  <si>
    <t>12+ LPA</t>
  </si>
  <si>
    <t>Sonali Hargunani</t>
  </si>
  <si>
    <t>Chandrakant shinde</t>
  </si>
  <si>
    <t>Udaya Kumar</t>
  </si>
  <si>
    <t>5.4 years</t>
  </si>
  <si>
    <t>5.2 years</t>
  </si>
  <si>
    <t>9.8+1.5 LPA</t>
  </si>
  <si>
    <t>9.47 LPA</t>
  </si>
  <si>
    <t>Received from Sonali</t>
  </si>
  <si>
    <t>L1 with Sonali</t>
  </si>
  <si>
    <t>Selected By Zohra</t>
  </si>
  <si>
    <t>Directly with client</t>
  </si>
  <si>
    <t>CTC issue</t>
  </si>
  <si>
    <t>Profile cannot be seen</t>
  </si>
  <si>
    <t>L1 with Nisha</t>
  </si>
  <si>
    <t>L1 with Aparna-25/08-2pm</t>
  </si>
  <si>
    <t>Dropped off by aarti</t>
  </si>
  <si>
    <t>L1 with Aparna</t>
  </si>
  <si>
    <t>L2 with Zohra</t>
  </si>
  <si>
    <t>L1 with Shikha-27/08-2.30pm</t>
  </si>
  <si>
    <t>L2 with Aparna</t>
  </si>
  <si>
    <t>Panel Details</t>
  </si>
  <si>
    <t>Aparna Deshpande</t>
  </si>
  <si>
    <t>Aarti Gilda</t>
  </si>
  <si>
    <t>Zohra lanewala</t>
  </si>
  <si>
    <t>zohra.lanewala@cogniwize.com</t>
  </si>
  <si>
    <t>Nisha Kadam</t>
  </si>
  <si>
    <t>nisha.kadam@cogniwize.com</t>
  </si>
  <si>
    <t>Kiran Langoji</t>
  </si>
  <si>
    <t>kiran.lingoji@cogniwize.com</t>
  </si>
  <si>
    <t>Interview Date</t>
  </si>
  <si>
    <t>Interview Time</t>
  </si>
  <si>
    <t>Job Posting</t>
  </si>
  <si>
    <t>L1 Scheduled</t>
  </si>
  <si>
    <t>L2 Scheduled</t>
  </si>
  <si>
    <t>Backout</t>
  </si>
  <si>
    <t>Category2</t>
  </si>
  <si>
    <t>RPA Project Manager</t>
  </si>
  <si>
    <t>Senior Automation Engineer</t>
  </si>
  <si>
    <t>Senior Talent Acquisition Lead</t>
  </si>
  <si>
    <t>.</t>
  </si>
  <si>
    <t>NewColumn</t>
  </si>
  <si>
    <t xml:space="preserve"> Tanu Verma</t>
  </si>
  <si>
    <t>Immidiate</t>
  </si>
  <si>
    <t>HTML· Communication· Automation Anywhere·</t>
  </si>
  <si>
    <t xml:space="preserve"> Aditi Nikhade</t>
  </si>
  <si>
    <t>Robotic Process Automation (RPA)· Blue Prism· Automation Anywhere·</t>
  </si>
  <si>
    <t>Software Engineer at Wipro Digital Operations and Platforms 2019</t>
  </si>
  <si>
    <t>System.Net.Mail.MailMessage</t>
  </si>
  <si>
    <t xml:space="preserve"> Jagruti Sonawane</t>
  </si>
  <si>
    <t>Selenium· Automation· API Testing·</t>
  </si>
  <si>
    <t>Sr. Software engineer at CitiusTech 2020</t>
  </si>
  <si>
    <t>jsonawane19995@gmail.com</t>
  </si>
  <si>
    <t>https://docs.google.com/file/d/1EW-QvZCY_UlczJXNg536nyKsUuzAMMOf</t>
  </si>
  <si>
    <t xml:space="preserve"> Sourov Banerjee</t>
  </si>
  <si>
    <t>3_x000D_
_x000D_
How many years</t>
  </si>
  <si>
    <t>Fulllife Cycle Recruiting· Hiring· Sourcing</t>
  </si>
  <si>
    <t>Senior Executive - Human Resources at Instasmart 2021</t>
  </si>
  <si>
    <t>sourov181996@gmail.com</t>
  </si>
  <si>
    <t>https://docs.google.com/file/d/15idoRWc7pB108R3wegcmXC4eUj7TJKpy</t>
  </si>
  <si>
    <t>nikhadeaditi@gmail.com</t>
  </si>
  <si>
    <t>https://docs.google.com/file/d/1zMswqx25Xyj04dPRveZXBtoZ6OSv53NF</t>
  </si>
  <si>
    <t>tanu.verma12@outlook.com</t>
  </si>
  <si>
    <t>https://docs.google.com/file/d/1t1olvrMC9u3bzZM1417XVwW3803FNkdHnLoMLF_mlcQ</t>
  </si>
  <si>
    <t>https://docs.google.com/file/d/1iEkEBbFXL6Ri9ONmXk1-TtSXcHgwGpdB</t>
  </si>
  <si>
    <t>https://docs.google.com/file/d/19QFFQaAdUmhvMPM5prhLicEdV8bb_zrPXOa5gt02nkU</t>
  </si>
  <si>
    <t>RPA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</si>
</sst>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3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sz val="11"/>
      <color theme="1"/>
      <name val="&quot;Times New Roman&quot;"/>
    </font>
    <font>
      <sz val="11"/>
      <color rgb="FF000000"/>
      <name val="&quot;Times New Roman&quot;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2"/>
      <name val="Arial"/>
      <family val="2"/>
    </font>
    <font>
      <b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1"/>
      <color rgb="FF202124"/>
      <name val="Arial"/>
      <family val="2"/>
    </font>
    <font>
      <sz val="10"/>
      <color rgb="FF000000"/>
      <name val="Arial"/>
    </font>
  </fonts>
  <fills count="21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8EA9DB"/>
        <bgColor rgb="FF8EA9DB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theme="7"/>
      </patternFill>
    </fill>
    <fill>
      <patternFill patternType="solid">
        <fgColor rgb="FFF1C232"/>
        <bgColor rgb="FFF1C232"/>
      </patternFill>
    </fill>
    <fill>
      <patternFill patternType="solid">
        <fgColor rgb="FF305496"/>
        <bgColor rgb="FF305496"/>
      </patternFill>
    </fill>
    <fill>
      <patternFill patternType="solid">
        <fgColor theme="0"/>
        <bgColor rgb="FFC6E0B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8E05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rgb="FFC6E0B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2" fillId="0" borderId="15"/>
  </cellStyleXfs>
  <cellXfs count="356">
    <xf numFmtId="0" fontId="0" fillId="0" borderId="0" xfId="0" applyFont="1" applyAlignment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0" fillId="0" borderId="2" xfId="0" applyFont="1" applyBorder="1"/>
    <xf numFmtId="0" fontId="3" fillId="0" borderId="2" xfId="0" applyFont="1" applyBorder="1" applyAlignment="1"/>
    <xf numFmtId="0" fontId="0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3" fillId="0" borderId="0" xfId="0" applyFont="1" applyAlignment="1"/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13" fillId="3" borderId="2" xfId="0" applyFont="1" applyFill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1" fillId="3" borderId="0" xfId="0" applyFont="1" applyFill="1" applyAlignment="1"/>
    <xf numFmtId="0" fontId="2" fillId="0" borderId="7" xfId="0" applyFont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/>
    </xf>
    <xf numFmtId="0" fontId="15" fillId="0" borderId="2" xfId="0" applyFont="1" applyBorder="1" applyAlignment="1">
      <alignment horizontal="center"/>
    </xf>
    <xf numFmtId="0" fontId="2" fillId="0" borderId="5" xfId="0" applyFont="1" applyBorder="1" applyAlignment="1">
      <alignment horizontal="left" vertical="top"/>
    </xf>
    <xf numFmtId="0" fontId="15" fillId="6" borderId="2" xfId="0" applyFont="1" applyFill="1" applyBorder="1" applyAlignment="1">
      <alignment horizontal="center"/>
    </xf>
    <xf numFmtId="0" fontId="15" fillId="7" borderId="15" xfId="0" applyFont="1" applyFill="1" applyBorder="1"/>
    <xf numFmtId="0" fontId="15" fillId="6" borderId="15" xfId="0" applyFont="1" applyFill="1" applyBorder="1"/>
    <xf numFmtId="0" fontId="15" fillId="8" borderId="15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/>
    <xf numFmtId="0" fontId="1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10" borderId="2" xfId="0" applyFont="1" applyFill="1" applyBorder="1"/>
    <xf numFmtId="0" fontId="2" fillId="10" borderId="2" xfId="0" applyFont="1" applyFill="1" applyBorder="1" applyAlignment="1"/>
    <xf numFmtId="0" fontId="3" fillId="11" borderId="2" xfId="0" applyFont="1" applyFill="1" applyBorder="1" applyAlignment="1"/>
    <xf numFmtId="0" fontId="3" fillId="0" borderId="15" xfId="0" applyFont="1" applyBorder="1"/>
    <xf numFmtId="0" fontId="3" fillId="0" borderId="15" xfId="0" applyFont="1" applyBorder="1" applyAlignment="1"/>
    <xf numFmtId="0" fontId="0" fillId="0" borderId="15" xfId="0" applyFont="1" applyBorder="1" applyAlignment="1"/>
    <xf numFmtId="0" fontId="3" fillId="0" borderId="17" xfId="0" applyFont="1" applyBorder="1"/>
    <xf numFmtId="0" fontId="0" fillId="11" borderId="15" xfId="0" applyFont="1" applyFill="1" applyBorder="1" applyAlignment="1"/>
    <xf numFmtId="0" fontId="3" fillId="11" borderId="18" xfId="0" applyFont="1" applyFill="1" applyBorder="1" applyAlignment="1"/>
    <xf numFmtId="0" fontId="18" fillId="10" borderId="2" xfId="0" applyFont="1" applyFill="1" applyBorder="1" applyAlignment="1"/>
    <xf numFmtId="0" fontId="21" fillId="0" borderId="0" xfId="0" applyFont="1" applyAlignment="1"/>
    <xf numFmtId="0" fontId="18" fillId="0" borderId="2" xfId="0" applyFont="1" applyBorder="1"/>
    <xf numFmtId="0" fontId="18" fillId="10" borderId="2" xfId="0" applyFont="1" applyFill="1" applyBorder="1"/>
    <xf numFmtId="0" fontId="3" fillId="0" borderId="17" xfId="0" applyFont="1" applyBorder="1" applyAlignment="1"/>
    <xf numFmtId="0" fontId="2" fillId="0" borderId="15" xfId="0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10" borderId="17" xfId="0" applyFont="1" applyFill="1" applyBorder="1"/>
    <xf numFmtId="0" fontId="18" fillId="0" borderId="17" xfId="0" applyFont="1" applyBorder="1"/>
    <xf numFmtId="0" fontId="7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11" borderId="18" xfId="0" applyFont="1" applyFill="1" applyBorder="1"/>
    <xf numFmtId="0" fontId="3" fillId="0" borderId="18" xfId="0" applyFont="1" applyBorder="1"/>
    <xf numFmtId="0" fontId="8" fillId="0" borderId="18" xfId="0" applyFont="1" applyBorder="1" applyAlignment="1"/>
    <xf numFmtId="0" fontId="2" fillId="0" borderId="18" xfId="0" applyFont="1" applyBorder="1" applyAlignment="1">
      <alignment horizontal="right"/>
    </xf>
    <xf numFmtId="0" fontId="2" fillId="0" borderId="18" xfId="0" applyFont="1" applyBorder="1" applyAlignment="1"/>
    <xf numFmtId="0" fontId="3" fillId="0" borderId="18" xfId="0" applyFont="1" applyBorder="1" applyAlignment="1"/>
    <xf numFmtId="0" fontId="18" fillId="11" borderId="18" xfId="0" applyFont="1" applyFill="1" applyBorder="1" applyAlignment="1"/>
    <xf numFmtId="0" fontId="18" fillId="0" borderId="13" xfId="0" applyFont="1" applyBorder="1"/>
    <xf numFmtId="0" fontId="2" fillId="0" borderId="9" xfId="0" applyFont="1" applyBorder="1" applyAlignment="1">
      <alignment horizontal="left"/>
    </xf>
    <xf numFmtId="0" fontId="8" fillId="0" borderId="19" xfId="0" applyFont="1" applyBorder="1" applyAlignment="1"/>
    <xf numFmtId="0" fontId="2" fillId="0" borderId="19" xfId="0" applyFont="1" applyBorder="1" applyAlignment="1">
      <alignment horizontal="right"/>
    </xf>
    <xf numFmtId="0" fontId="2" fillId="0" borderId="19" xfId="0" applyFont="1" applyBorder="1" applyAlignment="1"/>
    <xf numFmtId="0" fontId="3" fillId="0" borderId="19" xfId="0" applyFont="1" applyBorder="1"/>
    <xf numFmtId="0" fontId="0" fillId="0" borderId="18" xfId="0" applyFont="1" applyBorder="1" applyAlignment="1"/>
    <xf numFmtId="0" fontId="3" fillId="3" borderId="18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20" fillId="11" borderId="18" xfId="0" applyFont="1" applyFill="1" applyBorder="1" applyAlignment="1"/>
    <xf numFmtId="0" fontId="22" fillId="0" borderId="2" xfId="0" applyFont="1" applyBorder="1" applyAlignment="1">
      <alignment horizontal="center"/>
    </xf>
    <xf numFmtId="0" fontId="22" fillId="3" borderId="2" xfId="0" applyFont="1" applyFill="1" applyBorder="1" applyAlignment="1">
      <alignment horizontal="left" vertical="top"/>
    </xf>
    <xf numFmtId="0" fontId="13" fillId="0" borderId="2" xfId="0" applyFont="1" applyBorder="1" applyAlignment="1">
      <alignment horizontal="left"/>
    </xf>
    <xf numFmtId="0" fontId="22" fillId="3" borderId="12" xfId="0" applyFont="1" applyFill="1" applyBorder="1" applyAlignment="1">
      <alignment horizontal="left" vertical="top"/>
    </xf>
    <xf numFmtId="0" fontId="13" fillId="0" borderId="2" xfId="0" applyFont="1" applyBorder="1" applyAlignment="1">
      <alignment horizontal="center" vertical="top"/>
    </xf>
    <xf numFmtId="0" fontId="13" fillId="0" borderId="2" xfId="0" applyFont="1" applyBorder="1" applyAlignment="1">
      <alignment horizontal="center"/>
    </xf>
    <xf numFmtId="0" fontId="13" fillId="3" borderId="2" xfId="0" applyFont="1" applyFill="1" applyBorder="1" applyAlignment="1">
      <alignment horizontal="center" vertical="top"/>
    </xf>
    <xf numFmtId="0" fontId="13" fillId="3" borderId="17" xfId="0" applyFont="1" applyFill="1" applyBorder="1" applyAlignment="1">
      <alignment horizontal="left" vertical="top"/>
    </xf>
    <xf numFmtId="0" fontId="13" fillId="3" borderId="18" xfId="0" applyFont="1" applyFill="1" applyBorder="1" applyAlignment="1">
      <alignment horizontal="left" vertical="top"/>
    </xf>
    <xf numFmtId="0" fontId="16" fillId="3" borderId="15" xfId="0" applyFont="1" applyFill="1" applyBorder="1" applyAlignment="1">
      <alignment horizontal="center" vertical="top"/>
    </xf>
    <xf numFmtId="0" fontId="14" fillId="0" borderId="15" xfId="0" applyFont="1" applyBorder="1"/>
    <xf numFmtId="0" fontId="12" fillId="13" borderId="15" xfId="0" applyFont="1" applyFill="1" applyBorder="1" applyAlignment="1">
      <alignment horizontal="center" vertical="top"/>
    </xf>
    <xf numFmtId="0" fontId="2" fillId="11" borderId="15" xfId="0" applyFont="1" applyFill="1" applyBorder="1" applyAlignment="1">
      <alignment horizontal="center" vertical="top"/>
    </xf>
    <xf numFmtId="0" fontId="3" fillId="5" borderId="15" xfId="0" applyFont="1" applyFill="1" applyBorder="1"/>
    <xf numFmtId="0" fontId="13" fillId="3" borderId="4" xfId="0" applyFont="1" applyFill="1" applyBorder="1" applyAlignment="1">
      <alignment horizontal="left" vertical="top"/>
    </xf>
    <xf numFmtId="0" fontId="2" fillId="0" borderId="16" xfId="0" applyFont="1" applyBorder="1"/>
    <xf numFmtId="0" fontId="2" fillId="14" borderId="15" xfId="0" applyFont="1" applyFill="1" applyBorder="1" applyAlignment="1"/>
    <xf numFmtId="0" fontId="18" fillId="0" borderId="15" xfId="0" applyFont="1" applyBorder="1"/>
    <xf numFmtId="0" fontId="26" fillId="0" borderId="0" xfId="0" applyFont="1" applyAlignment="1"/>
    <xf numFmtId="0" fontId="18" fillId="0" borderId="4" xfId="0" applyFont="1" applyFill="1" applyBorder="1" applyAlignment="1"/>
    <xf numFmtId="0" fontId="25" fillId="0" borderId="0" xfId="0" applyFont="1"/>
    <xf numFmtId="0" fontId="3" fillId="15" borderId="0" xfId="0" applyFont="1" applyFill="1"/>
    <xf numFmtId="0" fontId="19" fillId="2" borderId="15" xfId="0" applyFont="1" applyFill="1" applyBorder="1" applyAlignment="1"/>
    <xf numFmtId="0" fontId="26" fillId="0" borderId="0" xfId="0" applyFont="1" applyAlignment="1">
      <alignment wrapText="1"/>
    </xf>
    <xf numFmtId="0" fontId="2" fillId="0" borderId="15" xfId="0" applyFont="1" applyBorder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4" xfId="0" applyFont="1" applyBorder="1" applyAlignment="1"/>
    <xf numFmtId="0" fontId="0" fillId="0" borderId="27" xfId="0" applyFont="1" applyBorder="1" applyAlignment="1"/>
    <xf numFmtId="0" fontId="27" fillId="16" borderId="0" xfId="0" applyFont="1" applyFill="1" applyAlignment="1">
      <alignment horizontal="left"/>
    </xf>
    <xf numFmtId="17" fontId="2" fillId="0" borderId="15" xfId="0" applyNumberFormat="1" applyFont="1" applyBorder="1"/>
    <xf numFmtId="0" fontId="0" fillId="0" borderId="0" xfId="0" applyFont="1" applyFill="1" applyAlignment="1"/>
    <xf numFmtId="0" fontId="0" fillId="0" borderId="0" xfId="0" applyFont="1" applyFill="1"/>
    <xf numFmtId="0" fontId="0" fillId="0" borderId="31" xfId="0" pivotButton="1" applyFont="1" applyBorder="1" applyAlignment="1"/>
    <xf numFmtId="0" fontId="0" fillId="0" borderId="32" xfId="0" applyFont="1" applyBorder="1" applyAlignment="1"/>
    <xf numFmtId="0" fontId="0" fillId="0" borderId="28" xfId="0" pivotButton="1" applyFont="1" applyBorder="1" applyAlignment="1"/>
    <xf numFmtId="0" fontId="0" fillId="0" borderId="31" xfId="0" applyFont="1" applyBorder="1" applyAlignment="1"/>
    <xf numFmtId="0" fontId="0" fillId="0" borderId="28" xfId="0" applyFont="1" applyBorder="1" applyAlignment="1">
      <alignment horizontal="left"/>
    </xf>
    <xf numFmtId="0" fontId="0" fillId="0" borderId="34" xfId="0" applyFont="1" applyBorder="1" applyAlignment="1"/>
    <xf numFmtId="0" fontId="0" fillId="0" borderId="35" xfId="0" pivotButton="1" applyFont="1" applyBorder="1" applyAlignment="1"/>
    <xf numFmtId="0" fontId="0" fillId="0" borderId="36" xfId="0" applyFont="1" applyBorder="1" applyAlignment="1">
      <alignment horizontal="left"/>
    </xf>
    <xf numFmtId="0" fontId="0" fillId="0" borderId="36" xfId="0" applyFont="1" applyBorder="1" applyAlignment="1">
      <alignment horizontal="left" indent="1"/>
    </xf>
    <xf numFmtId="0" fontId="0" fillId="0" borderId="33" xfId="0" applyFont="1" applyBorder="1" applyAlignment="1"/>
    <xf numFmtId="0" fontId="0" fillId="0" borderId="35" xfId="0" applyFont="1" applyBorder="1" applyAlignment="1"/>
    <xf numFmtId="164" fontId="2" fillId="0" borderId="15" xfId="0" applyNumberFormat="1" applyFont="1" applyBorder="1"/>
    <xf numFmtId="0" fontId="19" fillId="2" borderId="15" xfId="0" applyFont="1" applyFill="1" applyBorder="1"/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20" xfId="0" applyFont="1" applyBorder="1" applyAlignment="1">
      <alignment horizontal="left" vertical="center"/>
    </xf>
    <xf numFmtId="0" fontId="21" fillId="0" borderId="21" xfId="0" applyFont="1" applyBorder="1" applyAlignment="1">
      <alignment horizontal="center"/>
    </xf>
    <xf numFmtId="9" fontId="21" fillId="0" borderId="22" xfId="0" applyNumberFormat="1" applyFont="1" applyBorder="1" applyAlignment="1"/>
    <xf numFmtId="0" fontId="28" fillId="0" borderId="23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center"/>
    </xf>
    <xf numFmtId="9" fontId="21" fillId="0" borderId="24" xfId="1" applyFont="1" applyBorder="1" applyAlignment="1"/>
    <xf numFmtId="0" fontId="28" fillId="0" borderId="23" xfId="0" applyFont="1" applyBorder="1" applyAlignment="1">
      <alignment horizontal="left" vertical="center"/>
    </xf>
    <xf numFmtId="0" fontId="21" fillId="0" borderId="26" xfId="0" applyFont="1" applyBorder="1" applyAlignment="1">
      <alignment horizontal="center"/>
    </xf>
    <xf numFmtId="9" fontId="21" fillId="0" borderId="27" xfId="1" applyFont="1" applyBorder="1" applyAlignment="1"/>
    <xf numFmtId="0" fontId="28" fillId="0" borderId="0" xfId="0" applyFont="1" applyAlignment="1">
      <alignment horizontal="center"/>
    </xf>
    <xf numFmtId="17" fontId="28" fillId="0" borderId="20" xfId="0" applyNumberFormat="1" applyFont="1" applyBorder="1" applyAlignment="1">
      <alignment horizontal="center" vertical="center"/>
    </xf>
    <xf numFmtId="0" fontId="21" fillId="0" borderId="21" xfId="0" applyFont="1" applyBorder="1" applyAlignment="1"/>
    <xf numFmtId="0" fontId="21" fillId="0" borderId="22" xfId="0" applyFont="1" applyBorder="1" applyAlignment="1"/>
    <xf numFmtId="17" fontId="28" fillId="0" borderId="23" xfId="0" applyNumberFormat="1" applyFont="1" applyBorder="1" applyAlignment="1">
      <alignment horizontal="center" vertical="center"/>
    </xf>
    <xf numFmtId="0" fontId="21" fillId="0" borderId="15" xfId="0" applyFont="1" applyBorder="1" applyAlignment="1"/>
    <xf numFmtId="0" fontId="21" fillId="0" borderId="24" xfId="0" applyFont="1" applyBorder="1" applyAlignment="1"/>
    <xf numFmtId="17" fontId="28" fillId="0" borderId="25" xfId="0" applyNumberFormat="1" applyFont="1" applyBorder="1" applyAlignment="1">
      <alignment horizontal="center" vertical="center"/>
    </xf>
    <xf numFmtId="0" fontId="21" fillId="0" borderId="26" xfId="0" applyFont="1" applyBorder="1" applyAlignment="1"/>
    <xf numFmtId="0" fontId="21" fillId="0" borderId="27" xfId="0" applyFont="1" applyBorder="1" applyAlignment="1"/>
    <xf numFmtId="0" fontId="21" fillId="0" borderId="0" xfId="0" applyFont="1" applyAlignment="1">
      <alignment horizontal="left"/>
    </xf>
    <xf numFmtId="9" fontId="21" fillId="0" borderId="21" xfId="1" applyFont="1" applyBorder="1" applyAlignment="1">
      <alignment horizontal="center"/>
    </xf>
    <xf numFmtId="9" fontId="21" fillId="0" borderId="22" xfId="1" applyFont="1" applyBorder="1" applyAlignment="1">
      <alignment horizontal="center"/>
    </xf>
    <xf numFmtId="9" fontId="21" fillId="0" borderId="15" xfId="1" applyFont="1" applyBorder="1" applyAlignment="1">
      <alignment horizontal="center"/>
    </xf>
    <xf numFmtId="9" fontId="21" fillId="0" borderId="24" xfId="1" applyFont="1" applyBorder="1" applyAlignment="1">
      <alignment horizontal="center"/>
    </xf>
    <xf numFmtId="0" fontId="21" fillId="0" borderId="25" xfId="0" applyFont="1" applyBorder="1" applyAlignment="1"/>
    <xf numFmtId="0" fontId="28" fillId="0" borderId="20" xfId="0" applyFont="1" applyBorder="1" applyAlignment="1"/>
    <xf numFmtId="9" fontId="21" fillId="0" borderId="22" xfId="1" applyFont="1" applyBorder="1" applyAlignment="1"/>
    <xf numFmtId="0" fontId="28" fillId="0" borderId="23" xfId="0" applyFont="1" applyBorder="1" applyAlignment="1"/>
    <xf numFmtId="0" fontId="28" fillId="0" borderId="23" xfId="0" applyFont="1" applyBorder="1" applyAlignment="1">
      <alignment wrapText="1"/>
    </xf>
    <xf numFmtId="0" fontId="28" fillId="0" borderId="0" xfId="0" applyFont="1" applyAlignment="1">
      <alignment horizontal="center" wrapText="1"/>
    </xf>
    <xf numFmtId="0" fontId="27" fillId="16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23" xfId="0" applyFont="1" applyBorder="1" applyAlignment="1"/>
    <xf numFmtId="9" fontId="21" fillId="0" borderId="27" xfId="0" applyNumberFormat="1" applyFont="1" applyBorder="1" applyAlignment="1">
      <alignment horizontal="center"/>
    </xf>
    <xf numFmtId="14" fontId="0" fillId="0" borderId="0" xfId="0" applyNumberFormat="1" applyFont="1" applyAlignment="1"/>
    <xf numFmtId="0" fontId="0" fillId="0" borderId="0" xfId="0" applyNumberFormat="1" applyFont="1" applyAlignment="1"/>
    <xf numFmtId="0" fontId="0" fillId="0" borderId="26" xfId="0" applyNumberFormat="1" applyFont="1" applyBorder="1" applyAlignment="1"/>
    <xf numFmtId="0" fontId="0" fillId="0" borderId="27" xfId="0" applyNumberFormat="1" applyFont="1" applyBorder="1" applyAlignment="1"/>
    <xf numFmtId="0" fontId="0" fillId="0" borderId="25" xfId="0" applyNumberFormat="1" applyFont="1" applyBorder="1" applyAlignment="1"/>
    <xf numFmtId="0" fontId="0" fillId="0" borderId="18" xfId="0" applyNumberFormat="1" applyFont="1" applyBorder="1" applyAlignment="1"/>
    <xf numFmtId="0" fontId="0" fillId="0" borderId="30" xfId="0" applyNumberFormat="1" applyFont="1" applyBorder="1" applyAlignment="1"/>
    <xf numFmtId="0" fontId="0" fillId="0" borderId="29" xfId="0" applyNumberFormat="1" applyFont="1" applyBorder="1" applyAlignment="1"/>
    <xf numFmtId="0" fontId="18" fillId="0" borderId="18" xfId="0" applyFont="1" applyBorder="1" applyAlignment="1"/>
    <xf numFmtId="0" fontId="25" fillId="0" borderId="18" xfId="0" applyFont="1" applyBorder="1" applyAlignment="1"/>
    <xf numFmtId="0" fontId="25" fillId="11" borderId="18" xfId="0" applyFont="1" applyFill="1" applyBorder="1" applyAlignment="1"/>
    <xf numFmtId="0" fontId="20" fillId="0" borderId="18" xfId="0" applyFont="1" applyBorder="1" applyAlignment="1"/>
    <xf numFmtId="0" fontId="25" fillId="11" borderId="2" xfId="0" applyFont="1" applyFill="1" applyBorder="1"/>
    <xf numFmtId="0" fontId="25" fillId="11" borderId="19" xfId="0" applyFont="1" applyFill="1" applyBorder="1" applyAlignment="1"/>
    <xf numFmtId="0" fontId="18" fillId="0" borderId="19" xfId="0" applyFont="1" applyBorder="1" applyAlignment="1"/>
    <xf numFmtId="0" fontId="25" fillId="11" borderId="18" xfId="0" applyFont="1" applyFill="1" applyBorder="1"/>
    <xf numFmtId="0" fontId="20" fillId="12" borderId="18" xfId="0" applyFont="1" applyFill="1" applyBorder="1" applyAlignment="1"/>
    <xf numFmtId="0" fontId="18" fillId="12" borderId="18" xfId="0" applyFont="1" applyFill="1" applyBorder="1" applyAlignment="1"/>
    <xf numFmtId="0" fontId="3" fillId="11" borderId="18" xfId="0" applyFont="1" applyFill="1" applyBorder="1" applyAlignment="1">
      <alignment horizontal="left"/>
    </xf>
    <xf numFmtId="16" fontId="3" fillId="0" borderId="1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5" fillId="11" borderId="18" xfId="0" applyFont="1" applyFill="1" applyBorder="1" applyAlignment="1">
      <alignment horizontal="left"/>
    </xf>
    <xf numFmtId="0" fontId="13" fillId="19" borderId="2" xfId="0" applyFont="1" applyFill="1" applyBorder="1" applyAlignment="1">
      <alignment horizontal="center" vertical="top"/>
    </xf>
    <xf numFmtId="0" fontId="13" fillId="0" borderId="13" xfId="0" applyFont="1" applyBorder="1" applyAlignment="1">
      <alignment horizontal="left" vertical="top"/>
    </xf>
    <xf numFmtId="0" fontId="18" fillId="20" borderId="18" xfId="0" applyFont="1" applyFill="1" applyBorder="1" applyAlignment="1"/>
    <xf numFmtId="0" fontId="18" fillId="0" borderId="10" xfId="0" applyFont="1" applyBorder="1"/>
    <xf numFmtId="0" fontId="20" fillId="17" borderId="18" xfId="0" applyFont="1" applyFill="1" applyBorder="1" applyAlignment="1"/>
    <xf numFmtId="0" fontId="2" fillId="0" borderId="2" xfId="0" applyFont="1" applyBorder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17" xfId="0" applyFont="1" applyBorder="1" applyAlignment="1" applyProtection="1">
      <protection hidden="1"/>
    </xf>
    <xf numFmtId="0" fontId="3" fillId="0" borderId="18" xfId="0" applyFont="1" applyBorder="1" applyProtection="1">
      <protection hidden="1"/>
    </xf>
    <xf numFmtId="0" fontId="2" fillId="0" borderId="18" xfId="0" applyFont="1" applyBorder="1" applyAlignment="1" applyProtection="1">
      <protection hidden="1"/>
    </xf>
    <xf numFmtId="0" fontId="2" fillId="0" borderId="19" xfId="0" applyFont="1" applyBorder="1" applyAlignment="1" applyProtection="1">
      <protection hidden="1"/>
    </xf>
    <xf numFmtId="0" fontId="18" fillId="0" borderId="18" xfId="0" applyFont="1" applyBorder="1" applyAlignment="1" applyProtection="1">
      <protection hidden="1"/>
    </xf>
    <xf numFmtId="0" fontId="25" fillId="0" borderId="18" xfId="0" applyFont="1" applyBorder="1" applyAlignment="1" applyProtection="1">
      <protection hidden="1"/>
    </xf>
    <xf numFmtId="0" fontId="3" fillId="0" borderId="18" xfId="0" applyFont="1" applyBorder="1" applyAlignment="1" applyProtection="1">
      <protection hidden="1"/>
    </xf>
    <xf numFmtId="9" fontId="3" fillId="0" borderId="18" xfId="0" applyNumberFormat="1" applyFont="1" applyBorder="1" applyAlignment="1" applyProtection="1">
      <protection hidden="1"/>
    </xf>
    <xf numFmtId="0" fontId="29" fillId="0" borderId="0" xfId="2" applyAlignment="1"/>
    <xf numFmtId="0" fontId="18" fillId="17" borderId="18" xfId="0" applyFont="1" applyFill="1" applyBorder="1" applyAlignment="1"/>
    <xf numFmtId="0" fontId="18" fillId="0" borderId="8" xfId="0" applyFont="1" applyBorder="1"/>
    <xf numFmtId="0" fontId="18" fillId="10" borderId="10" xfId="0" applyFont="1" applyFill="1" applyBorder="1"/>
    <xf numFmtId="0" fontId="18" fillId="0" borderId="18" xfId="0" applyFont="1" applyBorder="1"/>
    <xf numFmtId="0" fontId="0" fillId="0" borderId="37" xfId="0" applyFont="1" applyBorder="1" applyAlignment="1"/>
    <xf numFmtId="0" fontId="0" fillId="0" borderId="38" xfId="0" applyFont="1" applyBorder="1" applyAlignment="1"/>
    <xf numFmtId="0" fontId="3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16" fontId="2" fillId="0" borderId="18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" fontId="0" fillId="0" borderId="18" xfId="0" applyNumberFormat="1" applyFont="1" applyBorder="1" applyAlignment="1">
      <alignment horizontal="center"/>
    </xf>
    <xf numFmtId="0" fontId="3" fillId="0" borderId="39" xfId="0" applyFont="1" applyBorder="1" applyAlignment="1">
      <alignment horizontal="left"/>
    </xf>
    <xf numFmtId="0" fontId="3" fillId="11" borderId="40" xfId="0" applyFont="1" applyFill="1" applyBorder="1" applyAlignment="1"/>
    <xf numFmtId="0" fontId="20" fillId="11" borderId="19" xfId="0" applyFont="1" applyFill="1" applyBorder="1" applyAlignment="1"/>
    <xf numFmtId="0" fontId="20" fillId="12" borderId="19" xfId="0" applyFont="1" applyFill="1" applyBorder="1" applyAlignment="1"/>
    <xf numFmtId="0" fontId="20" fillId="11" borderId="42" xfId="0" applyFont="1" applyFill="1" applyBorder="1" applyAlignment="1"/>
    <xf numFmtId="0" fontId="20" fillId="12" borderId="41" xfId="0" applyFont="1" applyFill="1" applyBorder="1" applyAlignment="1"/>
    <xf numFmtId="0" fontId="20" fillId="12" borderId="42" xfId="0" applyFont="1" applyFill="1" applyBorder="1" applyAlignment="1"/>
    <xf numFmtId="0" fontId="20" fillId="11" borderId="41" xfId="0" applyFont="1" applyFill="1" applyBorder="1" applyAlignment="1"/>
    <xf numFmtId="0" fontId="19" fillId="2" borderId="18" xfId="0" applyFont="1" applyFill="1" applyBorder="1"/>
    <xf numFmtId="0" fontId="3" fillId="0" borderId="4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0" borderId="44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3" fillId="0" borderId="42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3" fillId="11" borderId="19" xfId="0" applyFont="1" applyFill="1" applyBorder="1" applyAlignment="1"/>
    <xf numFmtId="0" fontId="3" fillId="11" borderId="46" xfId="0" applyFont="1" applyFill="1" applyBorder="1" applyAlignment="1"/>
    <xf numFmtId="0" fontId="18" fillId="0" borderId="16" xfId="0" applyFont="1" applyBorder="1"/>
    <xf numFmtId="0" fontId="3" fillId="11" borderId="47" xfId="0" applyFont="1" applyFill="1" applyBorder="1" applyAlignment="1"/>
    <xf numFmtId="0" fontId="3" fillId="11" borderId="41" xfId="0" applyFont="1" applyFill="1" applyBorder="1" applyAlignment="1"/>
    <xf numFmtId="0" fontId="3" fillId="11" borderId="42" xfId="0" applyFont="1" applyFill="1" applyBorder="1" applyAlignment="1"/>
    <xf numFmtId="0" fontId="3" fillId="11" borderId="48" xfId="0" applyFont="1" applyFill="1" applyBorder="1" applyAlignment="1"/>
    <xf numFmtId="0" fontId="1" fillId="2" borderId="18" xfId="0" applyFont="1" applyFill="1" applyBorder="1"/>
    <xf numFmtId="0" fontId="18" fillId="0" borderId="4" xfId="0" applyFont="1" applyBorder="1"/>
    <xf numFmtId="0" fontId="3" fillId="11" borderId="19" xfId="0" applyFont="1" applyFill="1" applyBorder="1" applyAlignment="1">
      <alignment horizontal="left"/>
    </xf>
    <xf numFmtId="0" fontId="25" fillId="11" borderId="19" xfId="0" applyFont="1" applyFill="1" applyBorder="1" applyAlignment="1">
      <alignment horizontal="left"/>
    </xf>
    <xf numFmtId="0" fontId="3" fillId="11" borderId="41" xfId="0" applyFont="1" applyFill="1" applyBorder="1" applyAlignment="1">
      <alignment horizontal="left"/>
    </xf>
    <xf numFmtId="0" fontId="25" fillId="11" borderId="42" xfId="0" applyFont="1" applyFill="1" applyBorder="1" applyAlignment="1">
      <alignment horizontal="left"/>
    </xf>
    <xf numFmtId="0" fontId="3" fillId="11" borderId="42" xfId="0" applyFont="1" applyFill="1" applyBorder="1" applyAlignment="1">
      <alignment horizontal="left"/>
    </xf>
    <xf numFmtId="0" fontId="25" fillId="11" borderId="41" xfId="0" applyFont="1" applyFill="1" applyBorder="1" applyAlignment="1">
      <alignment horizontal="left"/>
    </xf>
    <xf numFmtId="0" fontId="25" fillId="0" borderId="19" xfId="0" applyFont="1" applyBorder="1" applyAlignment="1"/>
    <xf numFmtId="0" fontId="25" fillId="0" borderId="41" xfId="0" applyFont="1" applyBorder="1" applyAlignment="1"/>
    <xf numFmtId="0" fontId="25" fillId="0" borderId="42" xfId="0" applyFont="1" applyBorder="1" applyAlignment="1"/>
    <xf numFmtId="0" fontId="0" fillId="0" borderId="19" xfId="0" applyFont="1" applyBorder="1" applyAlignment="1"/>
    <xf numFmtId="0" fontId="0" fillId="0" borderId="41" xfId="0" applyFont="1" applyBorder="1" applyAlignment="1"/>
    <xf numFmtId="0" fontId="0" fillId="0" borderId="42" xfId="0" applyFont="1" applyBorder="1" applyAlignment="1"/>
    <xf numFmtId="0" fontId="25" fillId="11" borderId="41" xfId="0" applyFont="1" applyFill="1" applyBorder="1" applyAlignment="1"/>
    <xf numFmtId="0" fontId="25" fillId="11" borderId="42" xfId="0" applyFont="1" applyFill="1" applyBorder="1" applyAlignment="1"/>
    <xf numFmtId="0" fontId="3" fillId="0" borderId="19" xfId="0" applyFont="1" applyBorder="1" applyAlignment="1" applyProtection="1">
      <protection hidden="1"/>
    </xf>
    <xf numFmtId="0" fontId="18" fillId="0" borderId="16" xfId="0" applyFont="1" applyBorder="1" applyProtection="1">
      <protection hidden="1"/>
    </xf>
    <xf numFmtId="0" fontId="3" fillId="0" borderId="41" xfId="0" applyFont="1" applyBorder="1" applyAlignment="1" applyProtection="1">
      <protection hidden="1"/>
    </xf>
    <xf numFmtId="0" fontId="3" fillId="0" borderId="42" xfId="0" applyFont="1" applyBorder="1" applyAlignment="1" applyProtection="1">
      <protection hidden="1"/>
    </xf>
    <xf numFmtId="0" fontId="1" fillId="2" borderId="18" xfId="0" applyFont="1" applyFill="1" applyBorder="1" applyProtection="1">
      <protection hidden="1"/>
    </xf>
    <xf numFmtId="0" fontId="0" fillId="0" borderId="18" xfId="0" applyFont="1" applyBorder="1" applyAlignment="1" applyProtection="1">
      <protection hidden="1"/>
    </xf>
    <xf numFmtId="0" fontId="3" fillId="0" borderId="19" xfId="0" applyFont="1" applyBorder="1" applyAlignment="1"/>
    <xf numFmtId="0" fontId="3" fillId="0" borderId="41" xfId="0" applyFont="1" applyBorder="1" applyAlignment="1"/>
    <xf numFmtId="0" fontId="3" fillId="0" borderId="42" xfId="0" applyFont="1" applyBorder="1" applyAlignment="1"/>
    <xf numFmtId="0" fontId="3" fillId="0" borderId="41" xfId="0" applyFont="1" applyBorder="1"/>
    <xf numFmtId="0" fontId="3" fillId="0" borderId="42" xfId="0" applyFont="1" applyBorder="1"/>
    <xf numFmtId="0" fontId="3" fillId="3" borderId="19" xfId="0" applyFont="1" applyFill="1" applyBorder="1" applyAlignment="1">
      <alignment horizontal="center"/>
    </xf>
    <xf numFmtId="0" fontId="4" fillId="0" borderId="16" xfId="0" applyFont="1" applyBorder="1"/>
    <xf numFmtId="0" fontId="3" fillId="3" borderId="4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9" fillId="3" borderId="41" xfId="0" applyFont="1" applyFill="1" applyBorder="1" applyAlignment="1">
      <alignment horizontal="center"/>
    </xf>
    <xf numFmtId="0" fontId="9" fillId="3" borderId="42" xfId="0" applyFont="1" applyFill="1" applyBorder="1" applyAlignment="1">
      <alignment horizontal="center"/>
    </xf>
    <xf numFmtId="0" fontId="19" fillId="2" borderId="18" xfId="0" applyFont="1" applyFill="1" applyBorder="1" applyAlignment="1"/>
    <xf numFmtId="0" fontId="20" fillId="17" borderId="19" xfId="0" applyFont="1" applyFill="1" applyBorder="1" applyAlignment="1"/>
    <xf numFmtId="0" fontId="20" fillId="18" borderId="18" xfId="0" applyFont="1" applyFill="1" applyBorder="1" applyAlignment="1"/>
    <xf numFmtId="0" fontId="18" fillId="12" borderId="41" xfId="0" applyFont="1" applyFill="1" applyBorder="1" applyAlignment="1">
      <alignment wrapText="1"/>
    </xf>
    <xf numFmtId="0" fontId="18" fillId="12" borderId="18" xfId="0" applyFont="1" applyFill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17" borderId="18" xfId="0" applyFont="1" applyFill="1" applyBorder="1" applyAlignment="1">
      <alignment wrapText="1"/>
    </xf>
    <xf numFmtId="0" fontId="20" fillId="0" borderId="18" xfId="0" applyFont="1" applyFill="1" applyBorder="1" applyAlignment="1"/>
    <xf numFmtId="0" fontId="22" fillId="0" borderId="18" xfId="0" applyFont="1" applyBorder="1" applyAlignment="1">
      <alignment horizontal="left" vertical="top"/>
    </xf>
    <xf numFmtId="0" fontId="13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/>
    </xf>
    <xf numFmtId="0" fontId="2" fillId="0" borderId="18" xfId="0" applyFont="1" applyBorder="1"/>
    <xf numFmtId="0" fontId="22" fillId="3" borderId="18" xfId="0" applyFont="1" applyFill="1" applyBorder="1" applyAlignment="1">
      <alignment horizontal="left" vertical="top"/>
    </xf>
    <xf numFmtId="18" fontId="18" fillId="0" borderId="16" xfId="0" applyNumberFormat="1" applyFont="1" applyBorder="1"/>
    <xf numFmtId="18" fontId="18" fillId="0" borderId="2" xfId="0" applyNumberFormat="1" applyFont="1" applyBorder="1"/>
    <xf numFmtId="18" fontId="18" fillId="0" borderId="10" xfId="0" applyNumberFormat="1" applyFont="1" applyBorder="1"/>
    <xf numFmtId="18" fontId="18" fillId="0" borderId="17" xfId="0" applyNumberFormat="1" applyFont="1" applyBorder="1"/>
    <xf numFmtId="18" fontId="18" fillId="0" borderId="15" xfId="0" applyNumberFormat="1" applyFont="1" applyBorder="1"/>
    <xf numFmtId="18" fontId="3" fillId="11" borderId="18" xfId="0" applyNumberFormat="1" applyFont="1" applyFill="1" applyBorder="1" applyAlignment="1"/>
    <xf numFmtId="18" fontId="3" fillId="11" borderId="18" xfId="0" applyNumberFormat="1" applyFont="1" applyFill="1" applyBorder="1"/>
    <xf numFmtId="18" fontId="3" fillId="11" borderId="19" xfId="0" applyNumberFormat="1" applyFont="1" applyFill="1" applyBorder="1" applyAlignment="1"/>
    <xf numFmtId="18" fontId="3" fillId="11" borderId="41" xfId="0" applyNumberFormat="1" applyFont="1" applyFill="1" applyBorder="1" applyAlignment="1"/>
    <xf numFmtId="18" fontId="3" fillId="11" borderId="42" xfId="0" applyNumberFormat="1" applyFont="1" applyFill="1" applyBorder="1" applyAlignment="1"/>
    <xf numFmtId="0" fontId="29" fillId="3" borderId="41" xfId="2" applyFill="1" applyBorder="1" applyAlignment="1">
      <alignment horizontal="center"/>
    </xf>
    <xf numFmtId="0" fontId="31" fillId="0" borderId="0" xfId="0" applyFont="1" applyAlignment="1"/>
    <xf numFmtId="16" fontId="10" fillId="0" borderId="18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25" fillId="0" borderId="41" xfId="0" applyFont="1" applyBorder="1" applyAlignment="1">
      <alignment wrapText="1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16" borderId="2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7" fillId="16" borderId="0" xfId="0" applyFont="1" applyFill="1" applyAlignment="1">
      <alignment horizontal="left"/>
    </xf>
    <xf numFmtId="0" fontId="24" fillId="3" borderId="8" xfId="0" applyFont="1" applyFill="1" applyBorder="1" applyAlignment="1">
      <alignment horizontal="center" vertical="top"/>
    </xf>
    <xf numFmtId="0" fontId="23" fillId="0" borderId="12" xfId="0" applyFont="1" applyBorder="1"/>
    <xf numFmtId="0" fontId="23" fillId="0" borderId="14" xfId="0" applyFont="1" applyBorder="1"/>
    <xf numFmtId="0" fontId="13" fillId="0" borderId="1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4" fillId="0" borderId="4" xfId="0" applyFont="1" applyBorder="1"/>
    <xf numFmtId="0" fontId="14" fillId="0" borderId="6" xfId="0" applyFont="1" applyBorder="1"/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4" fillId="0" borderId="10" xfId="0" applyFont="1" applyBorder="1"/>
    <xf numFmtId="0" fontId="13" fillId="3" borderId="8" xfId="0" applyFont="1" applyFill="1" applyBorder="1" applyAlignment="1">
      <alignment horizontal="center" vertical="center"/>
    </xf>
    <xf numFmtId="0" fontId="14" fillId="0" borderId="3" xfId="0" applyFont="1" applyBorder="1"/>
    <xf numFmtId="0" fontId="14" fillId="0" borderId="11" xfId="0" applyFont="1" applyBorder="1"/>
    <xf numFmtId="0" fontId="14" fillId="0" borderId="7" xfId="0" applyFont="1" applyBorder="1"/>
    <xf numFmtId="0" fontId="17" fillId="9" borderId="8" xfId="0" applyFont="1" applyFill="1" applyBorder="1" applyAlignment="1">
      <alignment horizontal="center"/>
    </xf>
    <xf numFmtId="0" fontId="14" fillId="0" borderId="12" xfId="0" applyFont="1" applyBorder="1"/>
    <xf numFmtId="0" fontId="30" fillId="0" borderId="0" xfId="0" applyFont="1" applyAlignment="1">
      <alignment horizontal="center"/>
    </xf>
    <xf numFmtId="0" fontId="0" fillId="0" borderId="18" xfId="3" applyFont="1" applyBorder="1" applyAlignment="1"/>
  </cellXfs>
  <cellStyles count="4">
    <cellStyle name="Hyperlink" xfId="2" builtinId="8"/>
    <cellStyle name="Normal" xfId="0" builtinId="0"/>
    <cellStyle name="Normal 2" xfId="3" xr:uid="{EE6C9641-A564-470E-9383-F13EB05B127C}"/>
    <cellStyle name="Percent" xfId="1" builtinId="5"/>
  </cellStyles>
  <dxfs count="39"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38E058"/>
      <color rgb="FFED5C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665774</xdr:colOff>
      <xdr:row>0</xdr:row>
      <xdr:rowOff>19053</xdr:rowOff>
    </xdr:from>
    <xdr:to>
      <xdr:col>5</xdr:col>
      <xdr:colOff>152399</xdr:colOff>
      <xdr:row>6</xdr:row>
      <xdr:rowOff>1503</xdr:rowOff>
    </xdr:to>
    <xdr:sp macro="" textlink="'Requirement Status'!G24">
      <xdr:nvSpPr>
        <xdr:cNvPr id="2" name="Pentag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4499324" y="-99747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4D0CAFD6-B8DC-4D43-9185-4E4B8B9DE819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IN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676275</xdr:colOff>
      <xdr:row>6</xdr:row>
      <xdr:rowOff>85725</xdr:rowOff>
    </xdr:from>
    <xdr:to>
      <xdr:col>4</xdr:col>
      <xdr:colOff>809625</xdr:colOff>
      <xdr:row>7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391025" y="1057275"/>
          <a:ext cx="914400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Joined</a:t>
          </a:r>
        </a:p>
      </xdr:txBody>
    </xdr:sp>
    <xdr:clientData/>
  </xdr:twoCellAnchor>
  <xdr:twoCellAnchor>
    <xdr:from>
      <xdr:col>5</xdr:col>
      <xdr:colOff>1408727</xdr:colOff>
      <xdr:row>0</xdr:row>
      <xdr:rowOff>38105</xdr:rowOff>
    </xdr:from>
    <xdr:to>
      <xdr:col>6</xdr:col>
      <xdr:colOff>1152527</xdr:colOff>
      <xdr:row>6</xdr:row>
      <xdr:rowOff>20555</xdr:rowOff>
    </xdr:to>
    <xdr:sp macro="" textlink="'Requirement Status'!H24">
      <xdr:nvSpPr>
        <xdr:cNvPr id="4" name="Pentago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5400000">
          <a:off x="6947252" y="-80695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5832882-6015-4A70-A366-21EFC712CFC5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91017</xdr:colOff>
      <xdr:row>6</xdr:row>
      <xdr:rowOff>114300</xdr:rowOff>
    </xdr:from>
    <xdr:to>
      <xdr:col>6</xdr:col>
      <xdr:colOff>1171575</xdr:colOff>
      <xdr:row>7</xdr:row>
      <xdr:rowOff>146843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958542" y="1085850"/>
          <a:ext cx="1080558" cy="1944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Offered</a:t>
          </a:r>
        </a:p>
      </xdr:txBody>
    </xdr:sp>
    <xdr:clientData/>
  </xdr:twoCellAnchor>
  <xdr:twoCellAnchor>
    <xdr:from>
      <xdr:col>1</xdr:col>
      <xdr:colOff>561975</xdr:colOff>
      <xdr:row>0</xdr:row>
      <xdr:rowOff>38104</xdr:rowOff>
    </xdr:from>
    <xdr:to>
      <xdr:col>2</xdr:col>
      <xdr:colOff>638175</xdr:colOff>
      <xdr:row>6</xdr:row>
      <xdr:rowOff>19054</xdr:rowOff>
    </xdr:to>
    <xdr:sp macro="" textlink="'Requirement Status'!E24">
      <xdr:nvSpPr>
        <xdr:cNvPr id="6" name="Pentago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5400000">
          <a:off x="2185988" y="-80959"/>
          <a:ext cx="952500" cy="119062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fld id="{87BF94B8-7BC6-4D2C-8EB5-E2BB538B7723}" type="TxLink">
            <a:rPr lang="en-US" sz="3200" b="0" i="0" u="none" strike="noStrike">
              <a:solidFill>
                <a:schemeClr val="accent3"/>
              </a:solidFill>
              <a:latin typeface="+mn-lt"/>
              <a:cs typeface="Calibri"/>
            </a:rPr>
            <a:pPr algn="ctr"/>
            <a:t>67</a:t>
          </a:fld>
          <a:endParaRPr lang="en-IN" sz="3200">
            <a:solidFill>
              <a:schemeClr val="accent3"/>
            </a:solidFill>
            <a:latin typeface="+mn-lt"/>
          </a:endParaRPr>
        </a:p>
      </xdr:txBody>
    </xdr:sp>
    <xdr:clientData/>
  </xdr:twoCellAnchor>
  <xdr:twoCellAnchor>
    <xdr:from>
      <xdr:col>1</xdr:col>
      <xdr:colOff>390525</xdr:colOff>
      <xdr:row>6</xdr:row>
      <xdr:rowOff>104775</xdr:rowOff>
    </xdr:from>
    <xdr:to>
      <xdr:col>2</xdr:col>
      <xdr:colOff>809625</xdr:colOff>
      <xdr:row>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895475" y="1076325"/>
          <a:ext cx="15335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Open Positions</a:t>
          </a:r>
        </a:p>
      </xdr:txBody>
    </xdr:sp>
    <xdr:clientData/>
  </xdr:twoCellAnchor>
  <xdr:twoCellAnchor>
    <xdr:from>
      <xdr:col>7</xdr:col>
      <xdr:colOff>1152526</xdr:colOff>
      <xdr:row>0</xdr:row>
      <xdr:rowOff>28576</xdr:rowOff>
    </xdr:from>
    <xdr:to>
      <xdr:col>8</xdr:col>
      <xdr:colOff>647701</xdr:colOff>
      <xdr:row>6</xdr:row>
      <xdr:rowOff>9526</xdr:rowOff>
    </xdr:to>
    <xdr:sp macro="" textlink="$G$26">
      <xdr:nvSpPr>
        <xdr:cNvPr id="10" name="Pentago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 rot="5400000">
          <a:off x="9415464" y="-4762"/>
          <a:ext cx="952500" cy="101917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EC719E0-0EFD-4FB3-A6EC-724FFCCB060B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#DIV/0!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1057276</xdr:colOff>
      <xdr:row>6</xdr:row>
      <xdr:rowOff>114297</xdr:rowOff>
    </xdr:from>
    <xdr:to>
      <xdr:col>8</xdr:col>
      <xdr:colOff>723900</xdr:colOff>
      <xdr:row>7</xdr:row>
      <xdr:rowOff>152397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9286876" y="1085847"/>
          <a:ext cx="1190624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Days to Offer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ti Gilda" refreshedDate="44410.759869444446" createdVersion="6" refreshedVersion="6" minRefreshableVersion="3" recordCount="263" xr:uid="{00000000-000A-0000-FFFF-FFFF75000000}">
  <cacheSource type="worksheet">
    <worksheetSource ref="A1:AC154" sheet="Candidate Tracker "/>
  </cacheSource>
  <cacheFields count="24">
    <cacheField name="Sr.No" numFmtId="0">
      <sharedItems containsString="0" containsBlank="1" containsNumber="1" containsInteger="1" minValue="1" maxValue="38"/>
    </cacheField>
    <cacheField name="Entry Date" numFmtId="0">
      <sharedItems containsNonDate="0" containsDate="1" containsString="0" containsBlank="1" minDate="2021-08-02T00:00:00" maxDate="2021-08-03T00:00:00"/>
    </cacheField>
    <cacheField name="Category" numFmtId="0">
      <sharedItems containsBlank="1" count="4">
        <s v="Testing"/>
        <s v="RPA"/>
        <s v="Recruiter "/>
        <m/>
      </sharedItems>
    </cacheField>
    <cacheField name="Sub-Category" numFmtId="0">
      <sharedItems containsBlank="1"/>
    </cacheField>
    <cacheField name="Name" numFmtId="0">
      <sharedItems containsBlank="1"/>
    </cacheField>
    <cacheField name="Status" numFmtId="0">
      <sharedItems containsBlank="1" count="8">
        <s v="L1 Rejected"/>
        <s v="Rejected"/>
        <s v="L1 Select"/>
        <s v="Profile Rejected"/>
        <s v="Profile Review Pending"/>
        <s v="To Be Scheduled"/>
        <s v="Interview Scheduled"/>
        <m/>
      </sharedItems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/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Tentative Joining Date" numFmtId="0">
      <sharedItems containsNonDate="0" containsString="0"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01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warya" refreshedDate="44425.70202384259" createdVersion="7" refreshedVersion="7" minRefreshableVersion="3" recordCount="132" xr:uid="{00000000-000A-0000-FFFF-FFFF76000000}">
  <cacheSource type="worksheet">
    <worksheetSource ref="A1:AE133" sheet="Candidate Tracker "/>
  </cacheSource>
  <cacheFields count="29">
    <cacheField name="Sr.No" numFmtId="0">
      <sharedItems containsSemiMixedTypes="0" containsString="0" containsNumber="1" containsInteger="1" minValue="1" maxValue="132"/>
    </cacheField>
    <cacheField name="Entry Date" numFmtId="0">
      <sharedItems containsNonDate="0" containsDate="1" containsString="0" containsBlank="1" minDate="2021-07-27T00:00:00" maxDate="2021-08-17T00:00:00"/>
    </cacheField>
    <cacheField name="Category" numFmtId="0">
      <sharedItems containsBlank="1" count="4">
        <s v="Testing"/>
        <s v="RPA"/>
        <s v="Recruiter "/>
        <m/>
      </sharedItems>
    </cacheField>
    <cacheField name="Sub-Category" numFmtId="0">
      <sharedItems containsBlank="1" count="13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  <s v="Automation Anywhere Lateral (3 -5 Years)"/>
        <s v="Performance Engineer"/>
        <s v="Lateral Blue Prism (3 -5 Years)"/>
        <m/>
        <s v="Mature Trainee Blue Prism"/>
      </sharedItems>
    </cacheField>
    <cacheField name="Name" numFmtId="0">
      <sharedItems/>
    </cacheField>
    <cacheField name="Status" numFmtId="0">
      <sharedItems count="12">
        <s v="L1 Rejected"/>
        <s v="Rejected"/>
        <s v="Offer Backout"/>
        <s v="Did Not showup"/>
        <s v="Profile Rejected"/>
        <s v="Profile Review Pending"/>
        <s v="L2 Rejected"/>
        <s v="L2 Select"/>
        <s v="To Be Scheduled"/>
        <s v="Interview Scheduled"/>
        <s v="Selected(HR)"/>
        <s v="L1 Select"/>
      </sharedItems>
    </cacheField>
    <cacheField name="Panel" numFmtId="0">
      <sharedItems containsBlank="1"/>
    </cacheField>
    <cacheField name="Interview Date-Time" numFmtId="0">
      <sharedItems containsBlank="1"/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 count="5">
        <s v="&lt; 1 Month"/>
        <s v="Immediate"/>
        <s v="30-60 Days"/>
        <s v="90 Days"/>
        <m/>
      </sharedItems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Resume Links" numFmtId="0">
      <sharedItems containsNonDate="0" containsString="0" containsBlank="1"/>
    </cacheField>
    <cacheField name="Tentative Joining Date" numFmtId="0">
      <sharedItems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warya" refreshedDate="44431.571910416664" createdVersion="6" refreshedVersion="7" minRefreshableVersion="3" recordCount="189" xr:uid="{00000000-000A-0000-FFFF-FFFF77000000}">
  <cacheSource type="worksheet">
    <worksheetSource ref="A1:AE154" sheet="Candidate Tracker "/>
  </cacheSource>
  <cacheFields count="29">
    <cacheField name="Sr.No" numFmtId="0">
      <sharedItems containsString="0" containsBlank="1" containsNumber="1" containsInteger="1" minValue="1" maxValue="144"/>
    </cacheField>
    <cacheField name="Entry Date" numFmtId="0">
      <sharedItems containsNonDate="0" containsDate="1" containsString="0" containsBlank="1" minDate="2021-07-27T00:00:00" maxDate="2021-08-20T00:00:00"/>
    </cacheField>
    <cacheField name="Category" numFmtId="0">
      <sharedItems containsBlank="1"/>
    </cacheField>
    <cacheField name="Sub-Category" numFmtId="0">
      <sharedItems containsBlank="1" count="14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  <s v="Automation Anywhere Lateral (3 -5 Years)"/>
        <s v="Performance Engineer"/>
        <s v="Lateral Blue Prism (3 -5 Years)"/>
        <m/>
        <s v="Mature Trainee Blue Prism"/>
        <s v="Business Analyst" u="1"/>
      </sharedItems>
    </cacheField>
    <cacheField name="Name" numFmtId="0">
      <sharedItems containsBlank="1" count="144">
        <s v="Navnath Devikar"/>
        <s v="Rutuja Mukkavar"/>
        <s v="Mohammed Kalem"/>
        <s v="Amar Kaur"/>
        <s v="Varun Sai Kumar"/>
        <s v="Namrata Navadgi"/>
        <s v="Palak Neekhra"/>
        <s v="Sushanth Suvarna"/>
        <s v="Vishal Jathar"/>
        <s v="Gaurav Yeolekar"/>
        <s v="Tejas Bhad"/>
        <s v="Sandesh Khaire"/>
        <s v="Sachin Kadam"/>
        <s v="Chanchal Modani"/>
        <s v="Shard Gupta"/>
        <s v="Sachin Patil"/>
        <s v="Kailash Kumar"/>
        <s v="Maneesha Allam"/>
        <s v="Shaikh shahabaj abdul"/>
        <s v="Kaustubh Chavan"/>
        <s v="Ameya Dani"/>
        <s v="Shivam Jagga"/>
        <s v="Rupesh Seth"/>
        <s v="Shrishti Singh"/>
        <s v="Akshay Jadhav"/>
        <s v="Testing 1"/>
        <s v="Gaurav Khandewal (testing 2)"/>
        <s v="RPA 1"/>
        <s v="Lalit Rasam"/>
        <s v="RPA 3"/>
        <s v="RPA 4"/>
        <s v="Mehrose Hashmi"/>
        <s v="Santosh"/>
        <s v="Prachi Patil "/>
        <s v="ShivaSankar "/>
        <s v="Komal Ghanwat"/>
        <s v="Babaso Shinde"/>
        <s v="Shriraj Joshi"/>
        <s v="Saurabh Shinghote"/>
        <s v="Pooja Bhosale"/>
        <s v="Shikhar Kapoor"/>
        <s v="Amar Kumar"/>
        <s v="Vishal Kumar"/>
        <s v="Vikas Bhat"/>
        <s v="Mahesh Kumbhar"/>
        <s v="Srinivas Reddy"/>
        <s v="Rupali Shinde"/>
        <s v="Vipan Kumar"/>
        <s v="V Krishna"/>
        <s v="Chandan Kumar"/>
        <s v="Deepak Saini"/>
        <s v="Rima Kanungo"/>
        <s v="Sweta Kumari"/>
        <s v="Deepashree Vanajakshi"/>
        <s v="Maniraj Patnaik"/>
        <s v="Pooja Nangare"/>
        <s v="Shruti Hendre"/>
        <s v="Sparsh Saxena"/>
        <s v="Dnyaneshwar Zarekar"/>
        <s v="Sejal"/>
        <s v="Rakesh Kumar"/>
        <s v="Jagruti Patil"/>
        <s v="Ashwin Bhansod"/>
        <s v="Lily"/>
        <s v="Garima"/>
        <s v="Ronald"/>
        <s v="Akanksha"/>
        <s v="Sanmay Dash"/>
        <s v="Bhagwan Hazare"/>
        <s v="Radhika Lele"/>
        <s v="Praveen Kumar"/>
        <s v="Shilpa Thakare"/>
        <s v="Rajani Chandel"/>
        <s v="Ramakant Chaudhari"/>
        <s v="Monark Deshmukh"/>
        <s v="Nilay Navendu"/>
        <s v="RPA-Dev-CF-1"/>
        <s v="RPA-Dev-CF-2"/>
        <s v="RPA-Dev-CF-4"/>
        <s v="Sonal Roy"/>
        <s v="Girishkumar Bokam"/>
        <s v="Purendra Agarwal"/>
        <s v="Shreekrishna Kulkarni"/>
        <s v="Jyoti Singh"/>
        <s v="Sunil Jaiswal"/>
        <s v="Krishna Dwiwedi"/>
        <s v="Sagar Dhande"/>
        <s v="Lokendra Rathod"/>
        <s v="Yash Raghav"/>
        <s v="Gaurav Beldar"/>
        <s v="Jay Sanghavi"/>
        <s v="Priyanka Mane"/>
        <s v="Senthil Kumar"/>
        <s v="Mehak Bakshi"/>
        <s v="Naveen Kumar"/>
        <s v="Sunita Nabjya"/>
        <s v="Yogesh Shinde"/>
        <s v="Shikha Maheshwari"/>
        <s v="Ankit Goswami"/>
        <s v="Apurva Barge"/>
        <s v="Tonmoy Chatterjee"/>
        <s v="Ujwala Kamble"/>
        <s v="Manish Sewlikar"/>
        <s v="Namrata Deshmukh"/>
        <s v="Rashmi Priya"/>
        <s v="Shivani Saxena"/>
        <s v="Poornima Haswani"/>
        <s v="Shivam Kumar"/>
        <s v="Monika Patil"/>
        <s v="Sumit Kewalramani"/>
        <s v="Ravindra Changale"/>
        <s v="Mithas Rajpal"/>
        <s v="Atul Tatke"/>
        <s v="Manish Alaspure"/>
        <s v="Sagar Bankar"/>
        <s v="Vivek Kumar Mahato"/>
        <s v="Maya Chaurasia"/>
        <s v="Vishal Mishra"/>
        <s v="Shuvashini Srivastava"/>
        <s v="Palak Mehta"/>
        <s v="Shubham Thakare"/>
        <s v="Dipali Ingole"/>
        <s v="Prachi K Meshram"/>
        <s v="Milind Sarai"/>
        <s v="Naveen Kumar Agrawal"/>
        <s v="Gaurav Deshpande"/>
        <s v="Ankita Wasu"/>
        <s v="Deepak Sharma"/>
        <s v="Vandana Bhat"/>
        <s v="Alok Gupta"/>
        <s v="Kapish Agrawal"/>
        <s v="Haridas Mate"/>
        <s v="Ankita Pal"/>
        <s v="Aditi Nikhade"/>
        <s v="Harshada Thite"/>
        <s v="Esha Naik"/>
        <s v="Sunita Salgar"/>
        <s v="Rushikesh Nalawade"/>
        <s v="Kritika Verma"/>
        <s v="Udaya Kumar"/>
        <s v="Sonali Hargunani"/>
        <s v="Chandrakant shinde"/>
        <m/>
        <s v="RPA 2" u="1"/>
      </sharedItems>
    </cacheField>
    <cacheField name="Status" numFmtId="0">
      <sharedItems containsBlank="1" count="14">
        <s v="L1 Rejected"/>
        <s v="Rejected"/>
        <s v="Offer Backout"/>
        <s v="Did Not showup"/>
        <s v="Profile Rejected"/>
        <s v="Profile Review Pending"/>
        <s v="L2 Rejected"/>
        <s v="L2 Select"/>
        <s v="To Be Scheduled"/>
        <s v="L1 Select"/>
        <s v="Interview Scheduled"/>
        <s v="HR Rejection"/>
        <m/>
        <s v="Selected(HR)" u="1"/>
      </sharedItems>
    </cacheField>
    <cacheField name="Panel" numFmtId="0">
      <sharedItems containsBlank="1"/>
    </cacheField>
    <cacheField name="Interview Date-Time" numFmtId="0">
      <sharedItems containsBlank="1"/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 count="5">
        <s v="&lt; 1 Month"/>
        <s v="Immediate"/>
        <s v="30-60 Days"/>
        <s v="90 Days"/>
        <m/>
      </sharedItems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Resume Links" numFmtId="0">
      <sharedItems containsNonDate="0" containsString="0" containsBlank="1"/>
    </cacheField>
    <cacheField name="Tentative Joining Date" numFmtId="0">
      <sharedItems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n v="1"/>
    <d v="2021-08-02T00:00:00"/>
    <x v="0"/>
    <s v="QA Automation Engineer (3-5 Years)"/>
    <s v="Navnath Devikar"/>
    <x v="0"/>
    <s v="L1 Rejected "/>
    <s v="3 years "/>
    <s v="3 years "/>
    <s v="&lt; 1 Month"/>
    <s v="LinkedIn"/>
    <m/>
    <s v="4.2 LPA"/>
    <s v="6.5LPA"/>
    <s v="Selenium "/>
    <m/>
    <m/>
    <m/>
    <m/>
    <d v="2021-08-08T00:00:00"/>
    <s v="Aug-21"/>
    <d v="2021-08-13T00:00:00"/>
    <s v="Aug-21"/>
    <s v="Other Offer"/>
  </r>
  <r>
    <n v="2"/>
    <d v="2021-08-02T00:00:00"/>
    <x v="1"/>
    <s v="Lateral Ui Path (3-5 Years)"/>
    <s v="Rutuja Mukkavar"/>
    <x v="0"/>
    <s v="L1 Rejected "/>
    <m/>
    <m/>
    <s v="&lt; 1 Month"/>
    <s v="LinkedIn"/>
    <m/>
    <m/>
    <m/>
    <m/>
    <m/>
    <m/>
    <m/>
    <m/>
    <d v="2021-08-21T00:00:00"/>
    <s v="Aug-21"/>
    <d v="2021-09-20T00:00:00"/>
    <s v="Sep-21"/>
    <s v="Salary"/>
  </r>
  <r>
    <n v="3"/>
    <d v="2021-08-02T00:00:00"/>
    <x v="1"/>
    <s v="Lateral Ui Path (3-5 Years)"/>
    <s v="Mohammed Kalem"/>
    <x v="1"/>
    <s v="Did not show up "/>
    <m/>
    <m/>
    <s v="&lt; 1 Month"/>
    <s v="LinkedIn"/>
    <m/>
    <m/>
    <m/>
    <m/>
    <m/>
    <m/>
    <m/>
    <m/>
    <m/>
    <m/>
    <m/>
    <m/>
    <s v="Location"/>
  </r>
  <r>
    <n v="4"/>
    <d v="2021-08-02T00:00:00"/>
    <x v="1"/>
    <s v="Mature Trainee Ui Path"/>
    <s v="Amar Kaur"/>
    <x v="2"/>
    <s v="L1 Selected - Handover to Ketaki"/>
    <s v="Fresher "/>
    <s v="Fresher "/>
    <s v="Immediate"/>
    <s v="LinkedIn"/>
    <m/>
    <m/>
    <m/>
    <m/>
    <m/>
    <m/>
    <m/>
    <m/>
    <m/>
    <m/>
    <m/>
    <m/>
    <m/>
  </r>
  <r>
    <n v="5"/>
    <m/>
    <x v="1"/>
    <s v="Lateral Ui Path (3-5 Years)"/>
    <s v="Varun Sai Kumar"/>
    <x v="1"/>
    <s v="Did not show up "/>
    <s v="4 years "/>
    <s v="4 years "/>
    <s v="Immediate"/>
    <s v="LinkedIn"/>
    <m/>
    <m/>
    <m/>
    <m/>
    <m/>
    <m/>
    <m/>
    <m/>
    <m/>
    <m/>
    <m/>
    <m/>
    <m/>
  </r>
  <r>
    <n v="6"/>
    <m/>
    <x v="2"/>
    <s v="Recruiter "/>
    <s v="Namrata Navadgi"/>
    <x v="3"/>
    <s v="Less Experience "/>
    <s v="2 years "/>
    <s v="2 years "/>
    <s v="30-60 Days"/>
    <s v="Refral"/>
    <s v="Zohra reference "/>
    <m/>
    <m/>
    <m/>
    <m/>
    <m/>
    <m/>
    <m/>
    <m/>
    <m/>
    <m/>
    <m/>
    <m/>
  </r>
  <r>
    <n v="7"/>
    <m/>
    <x v="2"/>
    <s v="Recruiter "/>
    <s v="Palak Neekhra"/>
    <x v="1"/>
    <s v="Less Experience "/>
    <s v="2 years "/>
    <s v="2 years "/>
    <s v="30-60 Days"/>
    <s v="Refral"/>
    <s v="Zohra reference "/>
    <m/>
    <m/>
    <m/>
    <m/>
    <m/>
    <m/>
    <m/>
    <m/>
    <m/>
    <m/>
    <m/>
    <m/>
  </r>
  <r>
    <n v="8"/>
    <m/>
    <x v="2"/>
    <s v="Recruiter "/>
    <s v="Sushanth Suvarna"/>
    <x v="2"/>
    <s v="Rejected by Aarti "/>
    <s v="3 years 9 months "/>
    <s v="3 years 9 months "/>
    <s v="&lt; 1 Month"/>
    <s v="Refral"/>
    <s v="Zohra reference "/>
    <s v="5.24 LPA"/>
    <s v="50% hike "/>
    <m/>
    <m/>
    <m/>
    <m/>
    <m/>
    <m/>
    <m/>
    <m/>
    <m/>
    <m/>
  </r>
  <r>
    <n v="9"/>
    <m/>
    <x v="0"/>
    <s v="Fresher Manual Testing"/>
    <s v="Vishal Jathar"/>
    <x v="4"/>
    <m/>
    <s v="Fresher "/>
    <s v="Fresher "/>
    <s v="Immediate"/>
    <s v="LinkedIn"/>
    <m/>
    <m/>
    <m/>
    <m/>
    <m/>
    <m/>
    <m/>
    <m/>
    <m/>
    <m/>
    <m/>
    <m/>
    <m/>
  </r>
  <r>
    <n v="10"/>
    <m/>
    <x v="0"/>
    <s v="Fresher Manual Testing"/>
    <s v="Gaurav Yeolekar"/>
    <x v="4"/>
    <m/>
    <s v="Fresher "/>
    <s v="Fresher "/>
    <s v="Immediate"/>
    <s v="LinkedIn"/>
    <m/>
    <m/>
    <m/>
    <m/>
    <m/>
    <m/>
    <m/>
    <m/>
    <m/>
    <m/>
    <m/>
    <m/>
    <m/>
  </r>
  <r>
    <n v="11"/>
    <m/>
    <x v="0"/>
    <s v="Mature Trainee Manual Testing"/>
    <s v="Tejas Bhad"/>
    <x v="5"/>
    <s v="L1 with manali"/>
    <s v="8 months "/>
    <s v="8 months "/>
    <s v="Immediate"/>
    <s v="LinkedIn"/>
    <m/>
    <m/>
    <m/>
    <m/>
    <m/>
    <m/>
    <m/>
    <m/>
    <m/>
    <m/>
    <m/>
    <m/>
    <m/>
  </r>
  <r>
    <n v="12"/>
    <m/>
    <x v="0"/>
    <s v="Fresher Manual Testing"/>
    <s v="Sandesh Khaire"/>
    <x v="4"/>
    <m/>
    <s v="Fresher "/>
    <s v="Fresher "/>
    <s v="Immediate"/>
    <s v="LinkedIn"/>
    <m/>
    <m/>
    <m/>
    <m/>
    <m/>
    <m/>
    <m/>
    <m/>
    <m/>
    <m/>
    <m/>
    <m/>
    <m/>
  </r>
  <r>
    <n v="13"/>
    <m/>
    <x v="0"/>
    <s v="Fresher Manual Testing"/>
    <s v="Sachin Kadam"/>
    <x v="4"/>
    <m/>
    <s v="Fresher "/>
    <s v="Fresher "/>
    <s v="Immediate"/>
    <s v="LinkedIn"/>
    <m/>
    <m/>
    <m/>
    <m/>
    <m/>
    <m/>
    <m/>
    <m/>
    <m/>
    <m/>
    <m/>
    <m/>
    <m/>
  </r>
  <r>
    <n v="14"/>
    <m/>
    <x v="0"/>
    <s v="QA Automation Engineer (5+ Years)"/>
    <s v="Chanchal Modani"/>
    <x v="1"/>
    <s v="Exp not relevant- Aarti "/>
    <s v="5 years 2 month "/>
    <s v="5 years 2 months "/>
    <s v="30-60 Days"/>
    <s v="LinkedIn"/>
    <m/>
    <m/>
    <m/>
    <m/>
    <m/>
    <m/>
    <m/>
    <m/>
    <m/>
    <m/>
    <m/>
    <m/>
    <m/>
  </r>
  <r>
    <n v="15"/>
    <m/>
    <x v="0"/>
    <s v="Fresher Manual Testing"/>
    <s v="Shard Gupta"/>
    <x v="4"/>
    <m/>
    <s v="3 months "/>
    <s v="3 months "/>
    <s v="Immediate"/>
    <s v="LinkedIn"/>
    <m/>
    <m/>
    <m/>
    <m/>
    <m/>
    <m/>
    <m/>
    <m/>
    <m/>
    <m/>
    <m/>
    <m/>
    <m/>
  </r>
  <r>
    <n v="17"/>
    <m/>
    <x v="0"/>
    <s v="QA Automation Engineer (3-5 Years)"/>
    <s v="Sachin Patil"/>
    <x v="1"/>
    <s v="Exp not relevant- Aarti "/>
    <s v="4 + years "/>
    <s v="4+ years "/>
    <s v="30-60 Days"/>
    <s v="LinkedIn"/>
    <m/>
    <m/>
    <m/>
    <m/>
    <m/>
    <m/>
    <m/>
    <m/>
    <m/>
    <m/>
    <m/>
    <m/>
    <m/>
  </r>
  <r>
    <n v="19"/>
    <m/>
    <x v="1"/>
    <s v="Mature Trainee Ui Path"/>
    <s v="Kailash Kumar"/>
    <x v="1"/>
    <s v="Not ready for bond "/>
    <s v="2 years 1 month"/>
    <s v="1 year 9 months "/>
    <s v="Immediate"/>
    <s v="LinkedIn"/>
    <m/>
    <m/>
    <m/>
    <m/>
    <m/>
    <m/>
    <m/>
    <m/>
    <m/>
    <m/>
    <m/>
    <m/>
    <m/>
  </r>
  <r>
    <n v="20"/>
    <m/>
    <x v="0"/>
    <s v="Fresher Manual Testing"/>
    <s v="Maneesha Allam"/>
    <x v="4"/>
    <m/>
    <s v="Fresher "/>
    <s v="Fresher "/>
    <s v="Immediate"/>
    <s v="LinkedIn"/>
    <m/>
    <m/>
    <m/>
    <m/>
    <m/>
    <m/>
    <m/>
    <m/>
    <m/>
    <m/>
    <m/>
    <m/>
    <m/>
  </r>
  <r>
    <n v="21"/>
    <m/>
    <x v="0"/>
    <s v="Fresher Manual Testing"/>
    <s v="Shaikh shahabaj abdul"/>
    <x v="4"/>
    <m/>
    <s v="Fresher "/>
    <s v="Fresher "/>
    <s v="Immediate"/>
    <s v="LinkedIn"/>
    <m/>
    <m/>
    <m/>
    <m/>
    <m/>
    <m/>
    <m/>
    <m/>
    <m/>
    <m/>
    <m/>
    <m/>
    <m/>
  </r>
  <r>
    <n v="22"/>
    <m/>
    <x v="0"/>
    <s v="Fresher Manual Testing"/>
    <s v="Kaustubh Chavan"/>
    <x v="4"/>
    <m/>
    <s v="Fresher "/>
    <s v="Fresher "/>
    <s v="Immediate"/>
    <s v="LinkedIn"/>
    <m/>
    <m/>
    <m/>
    <m/>
    <m/>
    <m/>
    <m/>
    <m/>
    <m/>
    <m/>
    <m/>
    <m/>
    <m/>
  </r>
  <r>
    <n v="23"/>
    <m/>
    <x v="0"/>
    <s v="QA Automation Engineer (5+ Years)"/>
    <s v="Ameya Dani"/>
    <x v="4"/>
    <m/>
    <s v="6 years 1 month"/>
    <s v="6 years 1 month"/>
    <s v="30-60 Days"/>
    <s v="LinkedIn"/>
    <m/>
    <m/>
    <m/>
    <m/>
    <m/>
    <m/>
    <m/>
    <m/>
    <m/>
    <m/>
    <m/>
    <m/>
    <m/>
  </r>
  <r>
    <n v="24"/>
    <m/>
    <x v="1"/>
    <s v="Mature Trainee Ui Path"/>
    <s v="Shivam Jagga"/>
    <x v="5"/>
    <s v="L1 with Nisha "/>
    <s v="2 years "/>
    <s v="1 month 6 months "/>
    <s v="30-60 Days"/>
    <s v="LinkedIn"/>
    <m/>
    <m/>
    <m/>
    <m/>
    <m/>
    <m/>
    <m/>
    <m/>
    <m/>
    <m/>
    <m/>
    <m/>
    <m/>
  </r>
  <r>
    <n v="25"/>
    <m/>
    <x v="1"/>
    <s v="Mature Trainee Ui Path"/>
    <s v="Rupesh Seth"/>
    <x v="4"/>
    <m/>
    <s v="1 years 9 months "/>
    <s v="1 years 9 months "/>
    <s v="90 Days"/>
    <s v="LinkedIn"/>
    <m/>
    <m/>
    <m/>
    <m/>
    <m/>
    <m/>
    <m/>
    <m/>
    <m/>
    <m/>
    <m/>
    <m/>
    <m/>
  </r>
  <r>
    <n v="26"/>
    <m/>
    <x v="0"/>
    <s v="QA Automation Engineer (3-5 Years)"/>
    <s v="Shrishti Singh"/>
    <x v="4"/>
    <m/>
    <s v="2+ years "/>
    <s v="2+ years "/>
    <s v="90 Days"/>
    <s v="LinkedIn"/>
    <m/>
    <m/>
    <m/>
    <m/>
    <m/>
    <m/>
    <m/>
    <m/>
    <m/>
    <m/>
    <m/>
    <m/>
    <m/>
  </r>
  <r>
    <n v="27"/>
    <m/>
    <x v="0"/>
    <s v="Mature Trainee Manual Testing"/>
    <s v="Akshay Jadhav"/>
    <x v="4"/>
    <m/>
    <s v="1 years 6 months "/>
    <s v="1 years 6 months "/>
    <s v="30-60 Days"/>
    <s v="LinkedIn"/>
    <m/>
    <m/>
    <m/>
    <m/>
    <m/>
    <m/>
    <m/>
    <m/>
    <m/>
    <m/>
    <m/>
    <m/>
    <m/>
  </r>
  <r>
    <n v="29"/>
    <m/>
    <x v="0"/>
    <s v="QA Automation Engineer (5+ Years)"/>
    <s v="Testing 1"/>
    <x v="1"/>
    <s v="Profile Reject by Aarti "/>
    <s v="5 years 5months"/>
    <s v="5 years 5months"/>
    <s v="30-60 Days"/>
    <s v="Vendor"/>
    <s v="Social HR "/>
    <m/>
    <m/>
    <m/>
    <m/>
    <m/>
    <m/>
    <m/>
    <m/>
    <m/>
    <m/>
    <m/>
    <m/>
  </r>
  <r>
    <n v="30"/>
    <m/>
    <x v="0"/>
    <s v="QA Automation Engineer (5+ Years)"/>
    <s v="Gaurav Khandewal (testing 2)"/>
    <x v="6"/>
    <s v="1st round with Aparna"/>
    <s v="5 years "/>
    <s v="5 years "/>
    <s v="30-60 Days"/>
    <s v="Vendor"/>
    <s v="Social HR "/>
    <m/>
    <m/>
    <m/>
    <m/>
    <m/>
    <m/>
    <m/>
    <m/>
    <m/>
    <m/>
    <m/>
    <m/>
  </r>
  <r>
    <n v="31"/>
    <m/>
    <x v="1"/>
    <s v="Lateral Ui Path (3-5 Years)"/>
    <s v="RPA 1"/>
    <x v="1"/>
    <s v="Profile Reject by Zohra "/>
    <s v="4 years 3 months "/>
    <s v="4 years 3 months "/>
    <s v="&lt; 1 Month"/>
    <s v="Vendor"/>
    <s v="Social HR "/>
    <m/>
    <m/>
    <m/>
    <m/>
    <m/>
    <m/>
    <m/>
    <m/>
    <m/>
    <m/>
    <m/>
    <m/>
  </r>
  <r>
    <n v="32"/>
    <m/>
    <x v="1"/>
    <s v="Lateral Ui Path (3-5 Years)"/>
    <s v="RPA 2"/>
    <x v="5"/>
    <m/>
    <s v="3 years "/>
    <s v="3 years "/>
    <s v="30-60 Days"/>
    <s v="Vendor"/>
    <s v="Social HR "/>
    <m/>
    <m/>
    <m/>
    <m/>
    <m/>
    <m/>
    <m/>
    <m/>
    <m/>
    <m/>
    <m/>
    <m/>
  </r>
  <r>
    <n v="33"/>
    <m/>
    <x v="1"/>
    <s v="Lateral Ui Path (3-5 Years)"/>
    <s v="RPA 3"/>
    <x v="5"/>
    <m/>
    <s v="5 years "/>
    <s v="5 years "/>
    <s v="&lt; 1 Month"/>
    <s v="Vendor"/>
    <s v="Social HR "/>
    <m/>
    <m/>
    <m/>
    <m/>
    <m/>
    <m/>
    <m/>
    <m/>
    <m/>
    <m/>
    <m/>
    <m/>
  </r>
  <r>
    <n v="34"/>
    <m/>
    <x v="1"/>
    <s v="Lateral Ui Path (3-5 Years)"/>
    <s v="RPA 4"/>
    <x v="1"/>
    <s v="Profile Reject by Zohra "/>
    <s v="6 years "/>
    <s v="6 years "/>
    <s v="30-60 Days"/>
    <s v="Vendor"/>
    <s v="Social HR "/>
    <m/>
    <m/>
    <m/>
    <m/>
    <m/>
    <m/>
    <m/>
    <m/>
    <m/>
    <m/>
    <m/>
    <m/>
  </r>
  <r>
    <n v="35"/>
    <m/>
    <x v="1"/>
    <s v="Lateral Ui Path (3-5 Years)"/>
    <s v="Mehrose Hashmi"/>
    <x v="5"/>
    <s v="L1 with Kiran "/>
    <s v="3 years 5 months "/>
    <s v="3 years 5 months "/>
    <s v="&lt; 1 Month"/>
    <s v="Vendor"/>
    <s v="Social HR "/>
    <m/>
    <m/>
    <m/>
    <m/>
    <m/>
    <m/>
    <m/>
    <m/>
    <m/>
    <m/>
    <m/>
    <m/>
  </r>
  <r>
    <n v="36"/>
    <m/>
    <x v="1"/>
    <s v="Lateral Ui Path (3-5 Years)"/>
    <s v="Santosh"/>
    <x v="5"/>
    <s v="L1 with Sonali"/>
    <s v="4 years "/>
    <s v="4 years "/>
    <s v="30-60 Days"/>
    <s v="Vendor"/>
    <s v="Social HR "/>
    <m/>
    <m/>
    <m/>
    <m/>
    <m/>
    <m/>
    <m/>
    <m/>
    <m/>
    <m/>
    <m/>
    <m/>
  </r>
  <r>
    <n v="37"/>
    <m/>
    <x v="1"/>
    <s v="Lateral Ui Path (3-5 Years)"/>
    <s v="Prachi Patil "/>
    <x v="4"/>
    <m/>
    <s v="3 years 4 months "/>
    <s v="3 years 4 months "/>
    <s v="&lt; 1 Month"/>
    <s v="Vendor"/>
    <s v="Social HR "/>
    <m/>
    <m/>
    <m/>
    <m/>
    <m/>
    <m/>
    <m/>
    <m/>
    <m/>
    <m/>
    <m/>
    <m/>
  </r>
  <r>
    <n v="38"/>
    <m/>
    <x v="0"/>
    <s v="ServiceNow Lateral 5+ years"/>
    <s v="ShivaSankar "/>
    <x v="2"/>
    <s v="L1 with Pallavi/ L2 with Aarti"/>
    <s v="7 years 8 months "/>
    <s v="7 years 8 months "/>
    <s v="&lt; 1 Month"/>
    <s v="LinkedIn"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d v="2021-08-01T00:00:00"/>
    <m/>
    <m/>
  </r>
  <r>
    <m/>
    <m/>
    <x v="3"/>
    <m/>
    <m/>
    <x v="7"/>
    <m/>
    <m/>
    <m/>
    <m/>
    <m/>
    <m/>
    <m/>
    <m/>
    <m/>
    <m/>
    <m/>
    <m/>
    <m/>
    <m/>
    <m/>
    <d v="2021-09-01T00:00:00"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m/>
    <x v="0"/>
    <x v="0"/>
    <s v="Navnath Devikar"/>
    <x v="0"/>
    <m/>
    <m/>
    <s v="L1 Rejected "/>
    <s v="3 years "/>
    <s v="3 years "/>
    <x v="0"/>
    <s v="LinkedIn"/>
    <m/>
    <s v="4.2 LPA"/>
    <s v="6.5LPA"/>
    <s v="Selenium "/>
    <m/>
    <m/>
    <m/>
    <m/>
    <m/>
    <d v="2021-08-08T00:00:00"/>
    <s v="Aug-21"/>
    <d v="2021-08-13T00:00:00"/>
    <s v="Aug-21"/>
    <s v="Other Offer"/>
    <n v="43778"/>
    <n v="43783"/>
  </r>
  <r>
    <n v="2"/>
    <m/>
    <x v="1"/>
    <x v="1"/>
    <s v="Rutuja Mukkavar"/>
    <x v="0"/>
    <m/>
    <m/>
    <s v="L1 Rejected "/>
    <m/>
    <m/>
    <x v="0"/>
    <s v="LinkedIn"/>
    <m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x v="1"/>
    <x v="1"/>
    <s v="Mohammed Kalem"/>
    <x v="1"/>
    <m/>
    <m/>
    <s v="Did not show up "/>
    <m/>
    <m/>
    <x v="0"/>
    <s v="LinkedIn"/>
    <m/>
    <m/>
    <m/>
    <m/>
    <m/>
    <m/>
    <m/>
    <m/>
    <m/>
    <m/>
    <m/>
    <m/>
    <m/>
    <s v="Location"/>
    <m/>
    <m/>
  </r>
  <r>
    <n v="4"/>
    <m/>
    <x v="1"/>
    <x v="2"/>
    <s v="Amar Kaur"/>
    <x v="2"/>
    <m/>
    <m/>
    <s v="Not ready for bond "/>
    <s v="Fresher "/>
    <s v="Fresher "/>
    <x v="1"/>
    <s v="LinkedIn"/>
    <m/>
    <m/>
    <m/>
    <m/>
    <m/>
    <m/>
    <m/>
    <m/>
    <m/>
    <m/>
    <m/>
    <m/>
    <m/>
    <m/>
    <m/>
    <m/>
  </r>
  <r>
    <n v="5"/>
    <m/>
    <x v="1"/>
    <x v="1"/>
    <s v="Varun Sai Kumar"/>
    <x v="3"/>
    <m/>
    <m/>
    <s v="Did not show up "/>
    <s v="4 years "/>
    <s v="4 years "/>
    <x v="1"/>
    <s v="LinkedIn"/>
    <m/>
    <m/>
    <m/>
    <m/>
    <m/>
    <m/>
    <m/>
    <m/>
    <m/>
    <m/>
    <m/>
    <m/>
    <m/>
    <m/>
    <m/>
    <m/>
  </r>
  <r>
    <n v="6"/>
    <m/>
    <x v="2"/>
    <x v="3"/>
    <s v="Namrata Navadgi"/>
    <x v="4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7"/>
    <m/>
    <x v="2"/>
    <x v="3"/>
    <s v="Palak Neekhra"/>
    <x v="1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8"/>
    <m/>
    <x v="2"/>
    <x v="3"/>
    <s v="Sushanth Suvarna"/>
    <x v="0"/>
    <m/>
    <m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  <m/>
  </r>
  <r>
    <n v="9"/>
    <m/>
    <x v="0"/>
    <x v="4"/>
    <s v="Vishal Jathar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0"/>
    <m/>
    <x v="0"/>
    <x v="4"/>
    <s v="Gaurav Yeolekar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1"/>
    <m/>
    <x v="0"/>
    <x v="5"/>
    <s v="Tejas Bhad"/>
    <x v="0"/>
    <m/>
    <m/>
    <s v="Manual testing concepts not clear"/>
    <s v="8 months "/>
    <s v="8 months "/>
    <x v="1"/>
    <s v="LinkedIn"/>
    <m/>
    <m/>
    <m/>
    <m/>
    <m/>
    <m/>
    <m/>
    <m/>
    <m/>
    <m/>
    <m/>
    <m/>
    <m/>
    <m/>
    <m/>
    <m/>
  </r>
  <r>
    <n v="12"/>
    <m/>
    <x v="0"/>
    <x v="4"/>
    <s v="Sandesh Khaire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3"/>
    <m/>
    <x v="0"/>
    <x v="4"/>
    <s v="Sachin Kadam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4"/>
    <m/>
    <x v="0"/>
    <x v="6"/>
    <s v="Chanchal Modani"/>
    <x v="6"/>
    <m/>
    <m/>
    <s v="Exp not relevant- Aarti "/>
    <s v="5 years 2 month "/>
    <s v="5 years 2 months "/>
    <x v="2"/>
    <s v="LinkedIn"/>
    <m/>
    <m/>
    <m/>
    <m/>
    <m/>
    <m/>
    <m/>
    <m/>
    <m/>
    <m/>
    <m/>
    <m/>
    <m/>
    <m/>
    <m/>
    <m/>
  </r>
  <r>
    <n v="15"/>
    <m/>
    <x v="0"/>
    <x v="4"/>
    <s v="Shard Gupta"/>
    <x v="5"/>
    <m/>
    <m/>
    <m/>
    <s v="3 months "/>
    <s v="3 months "/>
    <x v="1"/>
    <s v="LinkedIn"/>
    <m/>
    <m/>
    <m/>
    <m/>
    <m/>
    <m/>
    <m/>
    <m/>
    <m/>
    <m/>
    <m/>
    <m/>
    <m/>
    <m/>
    <m/>
    <m/>
  </r>
  <r>
    <n v="16"/>
    <m/>
    <x v="0"/>
    <x v="0"/>
    <s v="Sachin Patil"/>
    <x v="6"/>
    <m/>
    <m/>
    <s v="Exp not relevant- Aarti "/>
    <s v="4 + years "/>
    <s v="4+ years "/>
    <x v="2"/>
    <s v="LinkedIn"/>
    <m/>
    <m/>
    <m/>
    <m/>
    <m/>
    <m/>
    <m/>
    <m/>
    <m/>
    <m/>
    <m/>
    <m/>
    <m/>
    <m/>
    <m/>
    <m/>
  </r>
  <r>
    <n v="17"/>
    <m/>
    <x v="1"/>
    <x v="2"/>
    <s v="Kailash Kumar"/>
    <x v="0"/>
    <m/>
    <m/>
    <s v="Not ready for bond "/>
    <s v="2 years 1 month"/>
    <s v="1 year 9 months "/>
    <x v="1"/>
    <s v="LinkedIn"/>
    <m/>
    <m/>
    <m/>
    <m/>
    <m/>
    <m/>
    <m/>
    <m/>
    <m/>
    <m/>
    <m/>
    <m/>
    <m/>
    <m/>
    <m/>
    <m/>
  </r>
  <r>
    <n v="18"/>
    <m/>
    <x v="0"/>
    <x v="4"/>
    <s v="Maneesha Allam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9"/>
    <m/>
    <x v="0"/>
    <x v="4"/>
    <s v="Shaikh shahabaj abdul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0"/>
    <m/>
    <x v="0"/>
    <x v="4"/>
    <s v="Kaustubh Chavan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1"/>
    <m/>
    <x v="0"/>
    <x v="6"/>
    <s v="Ameya Dani"/>
    <x v="0"/>
    <m/>
    <m/>
    <s v="Basic concepts not clear- from Shrikant"/>
    <s v="6 years 1 month"/>
    <s v="6 years 1 month"/>
    <x v="3"/>
    <s v="LinkedIn"/>
    <m/>
    <m/>
    <m/>
    <m/>
    <m/>
    <m/>
    <m/>
    <m/>
    <m/>
    <m/>
    <m/>
    <m/>
    <m/>
    <m/>
    <m/>
    <m/>
  </r>
  <r>
    <n v="22"/>
    <m/>
    <x v="1"/>
    <x v="2"/>
    <s v="Shivam Jagga"/>
    <x v="3"/>
    <m/>
    <m/>
    <s v="Not answering calls so dropped off"/>
    <s v="2 years "/>
    <s v="1 month 6 months "/>
    <x v="2"/>
    <s v="LinkedIn"/>
    <m/>
    <m/>
    <m/>
    <m/>
    <m/>
    <m/>
    <m/>
    <m/>
    <m/>
    <m/>
    <m/>
    <m/>
    <m/>
    <m/>
    <m/>
    <m/>
  </r>
  <r>
    <n v="23"/>
    <m/>
    <x v="1"/>
    <x v="2"/>
    <s v="Rupesh Seth"/>
    <x v="7"/>
    <m/>
    <m/>
    <s v="Handover to Tejashree"/>
    <s v="1 years 9 months "/>
    <s v="1 years 9 months "/>
    <x v="3"/>
    <s v="LinkedIn"/>
    <m/>
    <m/>
    <m/>
    <m/>
    <m/>
    <m/>
    <m/>
    <m/>
    <m/>
    <m/>
    <m/>
    <m/>
    <m/>
    <m/>
    <m/>
    <m/>
  </r>
  <r>
    <n v="24"/>
    <m/>
    <x v="0"/>
    <x v="0"/>
    <s v="Shrishti Singh"/>
    <x v="7"/>
    <m/>
    <m/>
    <s v="Handover to Tejashree"/>
    <s v="2+ years "/>
    <s v="2+ years "/>
    <x v="3"/>
    <s v="LinkedIn"/>
    <m/>
    <m/>
    <m/>
    <m/>
    <m/>
    <m/>
    <m/>
    <m/>
    <m/>
    <m/>
    <m/>
    <m/>
    <m/>
    <m/>
    <m/>
    <m/>
  </r>
  <r>
    <n v="25"/>
    <m/>
    <x v="0"/>
    <x v="5"/>
    <s v="Akshay Jadhav"/>
    <x v="0"/>
    <m/>
    <m/>
    <s v="Not clear with manual testing concepts"/>
    <s v="1 years 6 months "/>
    <s v="1 years 6 months "/>
    <x v="2"/>
    <s v="LinkedIn"/>
    <m/>
    <m/>
    <m/>
    <m/>
    <m/>
    <m/>
    <m/>
    <m/>
    <m/>
    <m/>
    <m/>
    <m/>
    <m/>
    <m/>
    <m/>
    <m/>
  </r>
  <r>
    <n v="26"/>
    <m/>
    <x v="0"/>
    <x v="6"/>
    <s v="Testing 1"/>
    <x v="1"/>
    <m/>
    <m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  <m/>
  </r>
  <r>
    <n v="27"/>
    <m/>
    <x v="0"/>
    <x v="6"/>
    <s v="Gaurav Khandewal (testing 2)"/>
    <x v="3"/>
    <m/>
    <m/>
    <s v="1st round with Aparna"/>
    <s v="5 years "/>
    <s v="5 years "/>
    <x v="2"/>
    <s v="Vendor"/>
    <s v="Social HR "/>
    <m/>
    <m/>
    <m/>
    <m/>
    <m/>
    <m/>
    <m/>
    <m/>
    <m/>
    <m/>
    <m/>
    <m/>
    <m/>
    <m/>
    <m/>
  </r>
  <r>
    <n v="28"/>
    <m/>
    <x v="1"/>
    <x v="1"/>
    <s v="RPA 1"/>
    <x v="4"/>
    <m/>
    <m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  <m/>
  </r>
  <r>
    <n v="29"/>
    <m/>
    <x v="1"/>
    <x v="1"/>
    <s v="Lalit Rasam"/>
    <x v="0"/>
    <m/>
    <m/>
    <s v="Withdrawed"/>
    <s v="3 years "/>
    <s v="3 years "/>
    <x v="2"/>
    <s v="Vendor"/>
    <s v="Social HR "/>
    <m/>
    <m/>
    <m/>
    <m/>
    <m/>
    <m/>
    <m/>
    <m/>
    <m/>
    <m/>
    <m/>
    <m/>
    <m/>
    <m/>
    <m/>
  </r>
  <r>
    <n v="30"/>
    <m/>
    <x v="1"/>
    <x v="1"/>
    <s v="RPA 3"/>
    <x v="4"/>
    <m/>
    <m/>
    <s v="Rejected by Zohra"/>
    <s v="5 years "/>
    <s v="5 years "/>
    <x v="0"/>
    <s v="Vendor"/>
    <s v="Social HR "/>
    <m/>
    <m/>
    <m/>
    <m/>
    <m/>
    <m/>
    <m/>
    <m/>
    <m/>
    <m/>
    <m/>
    <m/>
    <m/>
    <m/>
    <m/>
  </r>
  <r>
    <n v="31"/>
    <m/>
    <x v="1"/>
    <x v="1"/>
    <s v="RPA 4"/>
    <x v="4"/>
    <m/>
    <m/>
    <s v="Profile Reject by Zohra "/>
    <s v="6 years "/>
    <s v="6 years "/>
    <x v="2"/>
    <s v="Vendor"/>
    <s v="Social HR "/>
    <m/>
    <m/>
    <m/>
    <m/>
    <m/>
    <m/>
    <m/>
    <m/>
    <m/>
    <m/>
    <m/>
    <m/>
    <m/>
    <m/>
    <m/>
  </r>
  <r>
    <n v="32"/>
    <m/>
    <x v="1"/>
    <x v="1"/>
    <s v="Mehrose Hashmi"/>
    <x v="3"/>
    <m/>
    <m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  <m/>
  </r>
  <r>
    <n v="33"/>
    <m/>
    <x v="1"/>
    <x v="1"/>
    <s v="Santosh"/>
    <x v="0"/>
    <m/>
    <m/>
    <s v="L1 with Zohra"/>
    <s v="4 years "/>
    <s v="4 years "/>
    <x v="2"/>
    <s v="Vendor"/>
    <s v="Social HR "/>
    <m/>
    <m/>
    <m/>
    <m/>
    <m/>
    <m/>
    <m/>
    <m/>
    <m/>
    <m/>
    <m/>
    <m/>
    <m/>
    <m/>
    <m/>
  </r>
  <r>
    <n v="34"/>
    <m/>
    <x v="1"/>
    <x v="2"/>
    <s v="Prachi Patil "/>
    <x v="4"/>
    <m/>
    <m/>
    <s v="Withdrawed"/>
    <s v="3 years 4 months "/>
    <s v="2 years 7 months"/>
    <x v="0"/>
    <s v="Vendor"/>
    <s v="Social HR "/>
    <m/>
    <m/>
    <m/>
    <m/>
    <m/>
    <m/>
    <m/>
    <m/>
    <m/>
    <m/>
    <m/>
    <m/>
    <m/>
    <m/>
    <m/>
  </r>
  <r>
    <n v="35"/>
    <d v="2021-07-27T00:00:00"/>
    <x v="0"/>
    <x v="7"/>
    <s v="ShivaSankar "/>
    <x v="2"/>
    <m/>
    <m/>
    <m/>
    <s v="7 years 8 months "/>
    <s v="7 years 8 months "/>
    <x v="0"/>
    <s v="LinkedIn"/>
    <m/>
    <m/>
    <m/>
    <m/>
    <m/>
    <m/>
    <m/>
    <m/>
    <m/>
    <m/>
    <m/>
    <m/>
    <m/>
    <s v="Salary"/>
    <m/>
    <m/>
  </r>
  <r>
    <n v="36"/>
    <d v="2021-07-30T00:00:00"/>
    <x v="1"/>
    <x v="1"/>
    <s v="Komal Ghanwat"/>
    <x v="3"/>
    <m/>
    <m/>
    <m/>
    <s v="4 years"/>
    <s v="4 years"/>
    <x v="2"/>
    <s v="Vendor"/>
    <s v="Social HR "/>
    <s v="8.5 LPA"/>
    <s v="11 LPA"/>
    <m/>
    <m/>
    <m/>
    <m/>
    <m/>
    <m/>
    <m/>
    <m/>
    <m/>
    <m/>
    <m/>
    <m/>
    <m/>
  </r>
  <r>
    <n v="37"/>
    <d v="2021-07-30T00:00:00"/>
    <x v="1"/>
    <x v="2"/>
    <s v="Babaso Shinde"/>
    <x v="3"/>
    <m/>
    <m/>
    <s v="Got another offer for 17 LPA"/>
    <s v="3.5 years"/>
    <s v="2.3 years"/>
    <x v="2"/>
    <s v="Vendor"/>
    <s v="Social HR "/>
    <s v="4.5 LPA"/>
    <s v="8 LPA"/>
    <m/>
    <m/>
    <m/>
    <m/>
    <m/>
    <m/>
    <m/>
    <m/>
    <m/>
    <m/>
    <m/>
    <m/>
    <m/>
  </r>
  <r>
    <n v="38"/>
    <d v="2021-07-30T00:00:00"/>
    <x v="1"/>
    <x v="2"/>
    <s v="Shriraj Joshi"/>
    <x v="4"/>
    <m/>
    <m/>
    <s v="Withdrawed"/>
    <s v="3.1 years"/>
    <s v="1+ years"/>
    <x v="2"/>
    <s v="Vendor"/>
    <s v="Social HR "/>
    <s v="6.5 LPA"/>
    <s v="9 LPA"/>
    <m/>
    <m/>
    <m/>
    <m/>
    <m/>
    <m/>
    <m/>
    <m/>
    <m/>
    <m/>
    <m/>
    <m/>
    <m/>
  </r>
  <r>
    <n v="39"/>
    <d v="2021-07-30T00:00:00"/>
    <x v="0"/>
    <x v="6"/>
    <s v="Saurabh Shinghote"/>
    <x v="3"/>
    <m/>
    <m/>
    <s v="Did not show up "/>
    <s v="6 years"/>
    <s v="6 years"/>
    <x v="2"/>
    <s v="Refral"/>
    <s v="Lisha Patil"/>
    <s v="7.5 LPA"/>
    <s v="10 LPA"/>
    <m/>
    <m/>
    <m/>
    <m/>
    <m/>
    <m/>
    <m/>
    <m/>
    <m/>
    <m/>
    <m/>
    <m/>
    <m/>
  </r>
  <r>
    <n v="40"/>
    <d v="2021-07-30T00:00:00"/>
    <x v="0"/>
    <x v="6"/>
    <s v="Pooja Bhosale"/>
    <x v="3"/>
    <m/>
    <m/>
    <s v="Not answering calls so dropped off"/>
    <s v="7 years   "/>
    <s v="7 years  "/>
    <x v="2"/>
    <s v="Refral"/>
    <s v="Dilesh Wani"/>
    <s v="6.5 LPA"/>
    <s v="12 LPA"/>
    <m/>
    <m/>
    <m/>
    <m/>
    <m/>
    <m/>
    <m/>
    <m/>
    <m/>
    <m/>
    <m/>
    <m/>
    <m/>
  </r>
  <r>
    <n v="41"/>
    <d v="2021-08-02T00:00:00"/>
    <x v="1"/>
    <x v="1"/>
    <s v="Shikhar Kapoor"/>
    <x v="3"/>
    <m/>
    <m/>
    <s v="Did not show up "/>
    <s v="4 years"/>
    <m/>
    <x v="2"/>
    <s v="Vendor"/>
    <s v="Social HR "/>
    <s v="7 LPA"/>
    <s v="12 LPA"/>
    <m/>
    <m/>
    <m/>
    <m/>
    <m/>
    <m/>
    <m/>
    <m/>
    <m/>
    <m/>
    <m/>
    <m/>
    <m/>
  </r>
  <r>
    <n v="42"/>
    <d v="2021-08-02T00:00:00"/>
    <x v="1"/>
    <x v="8"/>
    <s v="Amar Kumar"/>
    <x v="4"/>
    <m/>
    <m/>
    <s v="Profile Reject by Zohra "/>
    <s v="4.11 years"/>
    <m/>
    <x v="2"/>
    <s v="Vendor"/>
    <s v="Social HR "/>
    <s v="8 LPA"/>
    <s v="11 LPA"/>
    <m/>
    <m/>
    <m/>
    <m/>
    <m/>
    <m/>
    <m/>
    <m/>
    <m/>
    <m/>
    <m/>
    <m/>
    <m/>
  </r>
  <r>
    <n v="43"/>
    <d v="2021-08-02T00:00:00"/>
    <x v="1"/>
    <x v="8"/>
    <s v="Vishal Kumar"/>
    <x v="4"/>
    <m/>
    <m/>
    <s v="Profile Reject by Zohra"/>
    <s v="3.6 years"/>
    <m/>
    <x v="2"/>
    <s v="Vendor"/>
    <s v="Social HR "/>
    <s v="7.7 LPA"/>
    <s v="13 LPA"/>
    <m/>
    <m/>
    <m/>
    <m/>
    <m/>
    <m/>
    <m/>
    <m/>
    <m/>
    <m/>
    <m/>
    <m/>
    <m/>
  </r>
  <r>
    <n v="44"/>
    <d v="2021-08-03T00:00:00"/>
    <x v="0"/>
    <x v="6"/>
    <s v="Vikas Bhat"/>
    <x v="8"/>
    <s v="Aparna"/>
    <s v="13/08/2021 @2pm"/>
    <s v="L1 with ?"/>
    <s v="6.5 years"/>
    <s v="6.5 years"/>
    <x v="0"/>
    <s v="Vendor"/>
    <s v="Social HR "/>
    <s v="10 LPA"/>
    <s v="16 LPA"/>
    <m/>
    <m/>
    <m/>
    <m/>
    <m/>
    <m/>
    <m/>
    <m/>
    <m/>
    <m/>
    <m/>
    <m/>
    <m/>
  </r>
  <r>
    <n v="45"/>
    <d v="2021-08-03T00:00:00"/>
    <x v="0"/>
    <x v="0"/>
    <s v="Mahesh Kumbhar"/>
    <x v="7"/>
    <m/>
    <m/>
    <m/>
    <s v="5 years"/>
    <s v="5 years"/>
    <x v="2"/>
    <s v="Vendor"/>
    <s v="Social HR "/>
    <s v="7 LPA"/>
    <s v="12 LPA"/>
    <m/>
    <m/>
    <m/>
    <m/>
    <m/>
    <m/>
    <m/>
    <m/>
    <m/>
    <m/>
    <m/>
    <m/>
    <m/>
  </r>
  <r>
    <n v="46"/>
    <d v="2021-08-03T00:00:00"/>
    <x v="0"/>
    <x v="9"/>
    <s v="Srinivas Reddy"/>
    <x v="8"/>
    <m/>
    <m/>
    <s v="L1 with Nisha (SH)"/>
    <s v="5.9 years"/>
    <s v="5.5 years"/>
    <x v="2"/>
    <s v="Vendor"/>
    <s v="Social HR "/>
    <s v="7.2 LPA"/>
    <s v="13 LPA"/>
    <m/>
    <m/>
    <m/>
    <m/>
    <m/>
    <m/>
    <m/>
    <m/>
    <m/>
    <m/>
    <m/>
    <m/>
    <m/>
  </r>
  <r>
    <n v="47"/>
    <d v="2021-08-03T00:00:00"/>
    <x v="0"/>
    <x v="5"/>
    <s v="Rupali Shinde"/>
    <x v="4"/>
    <m/>
    <m/>
    <s v="Wanted position as a Developer not a Tester"/>
    <s v="3 months "/>
    <s v="3 months "/>
    <x v="4"/>
    <s v="Refral"/>
    <s v="Lisha Patil"/>
    <m/>
    <m/>
    <m/>
    <m/>
    <m/>
    <m/>
    <m/>
    <m/>
    <m/>
    <m/>
    <m/>
    <m/>
    <m/>
    <m/>
    <m/>
  </r>
  <r>
    <n v="48"/>
    <d v="2021-08-04T00:00:00"/>
    <x v="0"/>
    <x v="0"/>
    <s v="Vipan Kumar"/>
    <x v="8"/>
    <m/>
    <m/>
    <s v="L1 with Nisha (SH)"/>
    <s v="4 years"/>
    <s v="3.8 years"/>
    <x v="2"/>
    <s v="Vendor"/>
    <s v="Social HR "/>
    <s v="8 LPA"/>
    <s v="12 LPA"/>
    <m/>
    <m/>
    <m/>
    <m/>
    <m/>
    <m/>
    <m/>
    <m/>
    <m/>
    <m/>
    <m/>
    <m/>
    <m/>
  </r>
  <r>
    <n v="49"/>
    <d v="2021-08-04T00:00:00"/>
    <x v="0"/>
    <x v="6"/>
    <s v="V Krishna"/>
    <x v="4"/>
    <m/>
    <m/>
    <m/>
    <s v="5.8 years"/>
    <s v="2.8 years"/>
    <x v="2"/>
    <s v="Vendor"/>
    <s v="Social HR "/>
    <s v="8.5 LPA"/>
    <s v="12 LPA"/>
    <m/>
    <m/>
    <m/>
    <m/>
    <m/>
    <m/>
    <m/>
    <m/>
    <m/>
    <m/>
    <m/>
    <m/>
    <m/>
  </r>
  <r>
    <n v="50"/>
    <d v="2021-08-05T00:00:00"/>
    <x v="0"/>
    <x v="6"/>
    <s v="Chandan Kumar"/>
    <x v="4"/>
    <m/>
    <m/>
    <m/>
    <s v="10 years"/>
    <s v="10 years"/>
    <x v="2"/>
    <s v="LinkedIn"/>
    <m/>
    <s v="15 LPA"/>
    <s v="40-50%"/>
    <m/>
    <m/>
    <m/>
    <m/>
    <m/>
    <m/>
    <m/>
    <m/>
    <m/>
    <m/>
    <m/>
    <m/>
    <m/>
  </r>
  <r>
    <n v="51"/>
    <d v="2021-08-06T00:00:00"/>
    <x v="1"/>
    <x v="1"/>
    <s v="Deepak Saini"/>
    <x v="0"/>
    <m/>
    <m/>
    <m/>
    <s v="8 years"/>
    <s v="5 years"/>
    <x v="1"/>
    <s v="LinkedIn"/>
    <m/>
    <s v="13.15 LPA"/>
    <s v="25-30%"/>
    <m/>
    <m/>
    <m/>
    <m/>
    <m/>
    <m/>
    <m/>
    <m/>
    <m/>
    <m/>
    <m/>
    <m/>
    <m/>
  </r>
  <r>
    <n v="52"/>
    <d v="2021-08-06T00:00:00"/>
    <x v="0"/>
    <x v="6"/>
    <s v="Rima Kanungo"/>
    <x v="4"/>
    <m/>
    <m/>
    <m/>
    <s v="5 years"/>
    <s v="5 years"/>
    <x v="2"/>
    <s v="LinkedIn"/>
    <m/>
    <s v="9.7 LPA"/>
    <s v="16 LPA"/>
    <m/>
    <m/>
    <m/>
    <m/>
    <m/>
    <m/>
    <m/>
    <m/>
    <m/>
    <m/>
    <m/>
    <m/>
    <m/>
  </r>
  <r>
    <n v="53"/>
    <d v="2021-08-06T00:00:00"/>
    <x v="1"/>
    <x v="1"/>
    <s v="Sweta Kumari"/>
    <x v="9"/>
    <s v="Aarti"/>
    <s v="13/08/2021 @3pm"/>
    <s v="Selected as Automation Anywhere Candidate"/>
    <s v="4.1 years"/>
    <s v="3 years"/>
    <x v="0"/>
    <s v="LinkedIn"/>
    <m/>
    <s v="8 LPA"/>
    <s v="15 LPA"/>
    <m/>
    <m/>
    <m/>
    <m/>
    <m/>
    <m/>
    <m/>
    <m/>
    <m/>
    <m/>
    <m/>
    <m/>
    <m/>
  </r>
  <r>
    <n v="54"/>
    <d v="2021-08-06T00:00:00"/>
    <x v="1"/>
    <x v="2"/>
    <s v="Deepashree Vanajakshi"/>
    <x v="8"/>
    <s v="Aarti"/>
    <s v="13/08/2021 @4pm"/>
    <s v="L1 with Nisha/Aparna"/>
    <s v="8 years"/>
    <s v="1 year"/>
    <x v="1"/>
    <s v="LinkedIn"/>
    <m/>
    <m/>
    <s v="As per organization"/>
    <m/>
    <m/>
    <m/>
    <m/>
    <m/>
    <m/>
    <m/>
    <m/>
    <m/>
    <m/>
    <m/>
    <m/>
    <m/>
  </r>
  <r>
    <n v="55"/>
    <d v="2021-08-06T00:00:00"/>
    <x v="1"/>
    <x v="2"/>
    <s v="Maniraj Patnaik"/>
    <x v="8"/>
    <m/>
    <m/>
    <s v="L1 Nisha/Aparna"/>
    <s v="2.5 years"/>
    <s v="1.10 years"/>
    <x v="2"/>
    <s v="LinkedIn"/>
    <m/>
    <s v="4.2 LPA"/>
    <s v="6 LPA"/>
    <m/>
    <m/>
    <m/>
    <m/>
    <m/>
    <m/>
    <m/>
    <m/>
    <m/>
    <m/>
    <m/>
    <m/>
    <m/>
  </r>
  <r>
    <n v="56"/>
    <d v="2021-08-06T00:00:00"/>
    <x v="1"/>
    <x v="2"/>
    <s v="Pooja Nangare"/>
    <x v="8"/>
    <m/>
    <m/>
    <s v="L1 Nisha/Aparna"/>
    <s v="2.5 years"/>
    <s v="2.3 years"/>
    <x v="2"/>
    <s v="LinkedIn"/>
    <m/>
    <s v="2.75 LPA"/>
    <s v="5.5-6 LPA"/>
    <m/>
    <m/>
    <m/>
    <m/>
    <m/>
    <m/>
    <m/>
    <m/>
    <m/>
    <m/>
    <m/>
    <m/>
    <m/>
  </r>
  <r>
    <n v="57"/>
    <d v="2021-08-06T00:00:00"/>
    <x v="1"/>
    <x v="2"/>
    <s v="Shruti Hendre"/>
    <x v="8"/>
    <m/>
    <m/>
    <s v="L1 with Nisha/Aparna"/>
    <s v="2.8 years"/>
    <s v="2.3 years"/>
    <x v="2"/>
    <s v="LinkedIn"/>
    <m/>
    <s v="4.3 LPA"/>
    <s v="9.5 LPA"/>
    <m/>
    <m/>
    <m/>
    <m/>
    <m/>
    <m/>
    <m/>
    <m/>
    <m/>
    <m/>
    <m/>
    <m/>
    <m/>
  </r>
  <r>
    <n v="58"/>
    <d v="2021-08-06T00:00:00"/>
    <x v="1"/>
    <x v="10"/>
    <s v="Sparsh Saxena"/>
    <x v="8"/>
    <m/>
    <m/>
    <s v="L1 with Kiran"/>
    <s v="3.5 years"/>
    <s v="2.5 years"/>
    <x v="2"/>
    <s v="LinkedIn"/>
    <m/>
    <s v="4.04 LPA"/>
    <s v="6-7 LPA"/>
    <m/>
    <m/>
    <m/>
    <m/>
    <m/>
    <m/>
    <m/>
    <m/>
    <m/>
    <m/>
    <m/>
    <m/>
    <m/>
  </r>
  <r>
    <n v="59"/>
    <d v="2021-08-06T00:00:00"/>
    <x v="1"/>
    <x v="2"/>
    <s v="Dnyaneshwar Zarekar"/>
    <x v="8"/>
    <m/>
    <m/>
    <s v="L1 with Nisha/Aparna"/>
    <s v="2 years"/>
    <s v="1.5 years"/>
    <x v="0"/>
    <s v="LinkedIn"/>
    <m/>
    <s v="3.60 LPA"/>
    <s v="4.5 LPA"/>
    <m/>
    <m/>
    <m/>
    <m/>
    <m/>
    <m/>
    <m/>
    <m/>
    <m/>
    <m/>
    <m/>
    <m/>
    <m/>
  </r>
  <r>
    <n v="60"/>
    <d v="2021-08-06T00:00:00"/>
    <x v="3"/>
    <x v="3"/>
    <s v="Sejal"/>
    <x v="4"/>
    <m/>
    <m/>
    <m/>
    <s v="14 years"/>
    <s v="14 years"/>
    <x v="2"/>
    <s v="LinkedIn"/>
    <s v="Offer on hold"/>
    <s v="15 LPA"/>
    <s v="20 LPA"/>
    <m/>
    <m/>
    <m/>
    <m/>
    <m/>
    <m/>
    <m/>
    <m/>
    <m/>
    <m/>
    <m/>
    <m/>
    <m/>
  </r>
  <r>
    <n v="61"/>
    <d v="2021-08-06T00:00:00"/>
    <x v="3"/>
    <x v="3"/>
    <s v="Rakesh Kumar"/>
    <x v="4"/>
    <m/>
    <m/>
    <m/>
    <s v="13+ years"/>
    <s v="13+ years"/>
    <x v="1"/>
    <s v="LinkedIn"/>
    <m/>
    <s v="19 LPA"/>
    <s v="20% hike "/>
    <m/>
    <m/>
    <m/>
    <m/>
    <m/>
    <m/>
    <m/>
    <m/>
    <m/>
    <m/>
    <m/>
    <m/>
    <m/>
  </r>
  <r>
    <n v="62"/>
    <d v="2021-08-06T00:00:00"/>
    <x v="3"/>
    <x v="3"/>
    <s v="Jagruti Patil"/>
    <x v="5"/>
    <m/>
    <m/>
    <m/>
    <s v="4.5 years"/>
    <s v="4.5 years"/>
    <x v="2"/>
    <s v="LinkedIn"/>
    <m/>
    <s v="3.6 LPA"/>
    <s v="6 LPA (nego)"/>
    <m/>
    <m/>
    <m/>
    <m/>
    <m/>
    <m/>
    <m/>
    <m/>
    <m/>
    <m/>
    <m/>
    <m/>
    <m/>
  </r>
  <r>
    <n v="63"/>
    <d v="2021-08-06T00:00:00"/>
    <x v="3"/>
    <x v="3"/>
    <s v="Ashwin Bhansod"/>
    <x v="5"/>
    <m/>
    <m/>
    <m/>
    <s v="11 years"/>
    <s v="11 years"/>
    <x v="2"/>
    <s v="LinkedIn"/>
    <m/>
    <s v="9 LPA"/>
    <s v="12 LPA"/>
    <m/>
    <m/>
    <m/>
    <m/>
    <m/>
    <m/>
    <m/>
    <m/>
    <m/>
    <m/>
    <m/>
    <m/>
    <m/>
  </r>
  <r>
    <n v="64"/>
    <d v="2021-08-06T00:00:00"/>
    <x v="3"/>
    <x v="3"/>
    <s v="Lily"/>
    <x v="0"/>
    <m/>
    <m/>
    <s v="Rejected by Manish and Aarti"/>
    <s v="8 years"/>
    <s v="8 years"/>
    <x v="0"/>
    <s v="LinkedIn"/>
    <m/>
    <s v="5 LPA"/>
    <s v="7.5 LPA"/>
    <m/>
    <m/>
    <m/>
    <m/>
    <m/>
    <m/>
    <m/>
    <m/>
    <m/>
    <m/>
    <m/>
    <m/>
    <m/>
  </r>
  <r>
    <n v="65"/>
    <d v="2021-08-06T00:00:00"/>
    <x v="3"/>
    <x v="3"/>
    <s v="Garima"/>
    <x v="3"/>
    <m/>
    <m/>
    <s v="Not interested"/>
    <s v="7 years"/>
    <s v="7 years"/>
    <x v="0"/>
    <s v="LinkedIn"/>
    <m/>
    <s v="9 LPA"/>
    <s v="15% hike"/>
    <m/>
    <m/>
    <m/>
    <m/>
    <m/>
    <m/>
    <m/>
    <m/>
    <m/>
    <m/>
    <m/>
    <m/>
    <m/>
  </r>
  <r>
    <n v="66"/>
    <d v="2021-08-06T00:00:00"/>
    <x v="3"/>
    <x v="3"/>
    <s v="Ronald"/>
    <x v="0"/>
    <m/>
    <m/>
    <s v="Rejected by Manish and Aarti"/>
    <s v="12 years"/>
    <s v="12 years"/>
    <x v="1"/>
    <s v="LinkedIn"/>
    <m/>
    <s v="8.50 LPA"/>
    <s v="10 LPA"/>
    <m/>
    <m/>
    <m/>
    <m/>
    <m/>
    <m/>
    <m/>
    <m/>
    <m/>
    <m/>
    <m/>
    <m/>
    <m/>
  </r>
  <r>
    <n v="67"/>
    <d v="2021-08-06T00:00:00"/>
    <x v="3"/>
    <x v="3"/>
    <s v="Akanksha"/>
    <x v="5"/>
    <m/>
    <m/>
    <m/>
    <s v="9 years"/>
    <s v="9 years"/>
    <x v="2"/>
    <s v="LinkedIn"/>
    <m/>
    <s v="12.5 LPA"/>
    <s v="20% hike "/>
    <m/>
    <m/>
    <m/>
    <m/>
    <m/>
    <m/>
    <m/>
    <m/>
    <m/>
    <m/>
    <m/>
    <m/>
    <m/>
  </r>
  <r>
    <n v="68"/>
    <d v="2021-08-06T00:00:00"/>
    <x v="3"/>
    <x v="3"/>
    <s v="Sanmay Dash"/>
    <x v="8"/>
    <m/>
    <m/>
    <m/>
    <s v="7 years"/>
    <s v="4 years"/>
    <x v="0"/>
    <s v="LinkedIn"/>
    <m/>
    <s v="9 LPA"/>
    <s v="11 LPA"/>
    <m/>
    <m/>
    <m/>
    <m/>
    <m/>
    <m/>
    <m/>
    <m/>
    <m/>
    <m/>
    <m/>
    <m/>
    <m/>
  </r>
  <r>
    <n v="69"/>
    <d v="2021-08-06T00:00:00"/>
    <x v="3"/>
    <x v="3"/>
    <s v="Bhagwan Hazare"/>
    <x v="6"/>
    <m/>
    <m/>
    <s v="Rejected by Manish  "/>
    <s v="4+ years"/>
    <s v="4+ years "/>
    <x v="0"/>
    <s v="LinkedIn"/>
    <m/>
    <s v="6 LPA"/>
    <s v="10% hike"/>
    <m/>
    <m/>
    <m/>
    <m/>
    <m/>
    <m/>
    <m/>
    <m/>
    <m/>
    <m/>
    <m/>
    <m/>
    <m/>
  </r>
  <r>
    <n v="70"/>
    <d v="2021-08-06T00:00:00"/>
    <x v="3"/>
    <x v="3"/>
    <s v="Radhika Lele"/>
    <x v="10"/>
    <m/>
    <m/>
    <s v="Selected by Manish"/>
    <s v="5 years"/>
    <s v="5 years"/>
    <x v="0"/>
    <s v="LinkedIn"/>
    <m/>
    <s v="6 LPA"/>
    <s v="30% hike"/>
    <m/>
    <m/>
    <m/>
    <m/>
    <m/>
    <m/>
    <m/>
    <m/>
    <m/>
    <m/>
    <m/>
    <m/>
    <m/>
  </r>
  <r>
    <n v="71"/>
    <d v="2021-08-06T00:00:00"/>
    <x v="1"/>
    <x v="3"/>
    <s v="Praveen Kumar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2"/>
    <d v="2021-08-06T00:00:00"/>
    <x v="1"/>
    <x v="1"/>
    <s v="Shilpa Thakare"/>
    <x v="11"/>
    <m/>
    <m/>
    <s v="L2 with Zohra-20/08-3pm"/>
    <s v="5 years"/>
    <s v="3 years"/>
    <x v="0"/>
    <s v="LinkedIn"/>
    <m/>
    <s v="3.3 LPA"/>
    <s v="10 LPA"/>
    <m/>
    <m/>
    <m/>
    <m/>
    <m/>
    <m/>
    <m/>
    <m/>
    <m/>
    <m/>
    <m/>
    <m/>
    <m/>
  </r>
  <r>
    <n v="73"/>
    <d v="2021-08-06T00:00:00"/>
    <x v="1"/>
    <x v="11"/>
    <s v="Rajani Chandel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4"/>
    <d v="2021-08-06T00:00:00"/>
    <x v="1"/>
    <x v="11"/>
    <s v="Ramakant Chaudhari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5"/>
    <d v="2021-08-06T00:00:00"/>
    <x v="1"/>
    <x v="11"/>
    <s v="Monark Deshmukh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6"/>
    <d v="2021-08-06T00:00:00"/>
    <x v="1"/>
    <x v="11"/>
    <s v="Nilay Navendu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7"/>
    <d v="2021-08-06T00:00:00"/>
    <x v="1"/>
    <x v="8"/>
    <s v="RPA-Dev-CF-1"/>
    <x v="4"/>
    <m/>
    <m/>
    <m/>
    <m/>
    <m/>
    <x v="4"/>
    <m/>
    <m/>
    <m/>
    <m/>
    <m/>
    <m/>
    <m/>
    <m/>
    <m/>
    <m/>
    <m/>
    <m/>
    <m/>
    <m/>
    <m/>
    <m/>
    <m/>
  </r>
  <r>
    <n v="78"/>
    <d v="2021-08-06T00:00:00"/>
    <x v="1"/>
    <x v="2"/>
    <s v="RPA-Dev-CF-2"/>
    <x v="8"/>
    <m/>
    <m/>
    <m/>
    <m/>
    <m/>
    <x v="4"/>
    <s v="I-focal"/>
    <m/>
    <m/>
    <m/>
    <m/>
    <m/>
    <m/>
    <m/>
    <m/>
    <m/>
    <m/>
    <m/>
    <m/>
    <m/>
    <m/>
    <m/>
    <m/>
  </r>
  <r>
    <n v="79"/>
    <d v="2021-08-06T00:00:00"/>
    <x v="1"/>
    <x v="1"/>
    <s v="RPA-Dev-CF-4"/>
    <x v="8"/>
    <m/>
    <m/>
    <m/>
    <m/>
    <m/>
    <x v="4"/>
    <s v="I-focal"/>
    <m/>
    <m/>
    <m/>
    <m/>
    <m/>
    <m/>
    <m/>
    <m/>
    <m/>
    <m/>
    <m/>
    <m/>
    <m/>
    <m/>
    <m/>
    <m/>
  </r>
  <r>
    <n v="80"/>
    <d v="2021-08-09T00:00:00"/>
    <x v="1"/>
    <x v="2"/>
    <s v="Sonal Roy"/>
    <x v="8"/>
    <m/>
    <m/>
    <m/>
    <s v="2.2 years"/>
    <s v="2 years"/>
    <x v="2"/>
    <s v="LinkedIn"/>
    <m/>
    <s v="4.4 LPA"/>
    <s v="8 LPA"/>
    <m/>
    <m/>
    <m/>
    <m/>
    <m/>
    <m/>
    <m/>
    <m/>
    <m/>
    <m/>
    <m/>
    <m/>
    <m/>
  </r>
  <r>
    <n v="81"/>
    <d v="2021-08-09T00:00:00"/>
    <x v="1"/>
    <x v="1"/>
    <s v="Girishkumar Bokam"/>
    <x v="0"/>
    <m/>
    <m/>
    <s v="Not able to answer basic Uipath questions"/>
    <s v="5 years"/>
    <s v="3 years"/>
    <x v="2"/>
    <s v="LinkedIn"/>
    <m/>
    <s v="4.5 LPA"/>
    <s v="11 LPA"/>
    <m/>
    <m/>
    <m/>
    <m/>
    <m/>
    <m/>
    <m/>
    <m/>
    <m/>
    <m/>
    <m/>
    <m/>
    <m/>
  </r>
  <r>
    <n v="82"/>
    <d v="2021-08-09T00:00:00"/>
    <x v="0"/>
    <x v="6"/>
    <s v="Purendra Agarwal"/>
    <x v="4"/>
    <m/>
    <m/>
    <m/>
    <s v="7 years"/>
    <s v="7 years"/>
    <x v="2"/>
    <s v="LinkedIn"/>
    <m/>
    <s v="16.10 LPA"/>
    <s v="21-22 LPA"/>
    <m/>
    <m/>
    <m/>
    <m/>
    <m/>
    <m/>
    <m/>
    <m/>
    <m/>
    <m/>
    <m/>
    <m/>
    <m/>
  </r>
  <r>
    <n v="83"/>
    <d v="2021-08-09T00:00:00"/>
    <x v="0"/>
    <x v="6"/>
    <s v="Shreekrishna Kulkarni"/>
    <x v="4"/>
    <m/>
    <m/>
    <m/>
    <s v="7.10 years"/>
    <s v="7.10 years"/>
    <x v="0"/>
    <s v="LinkedIn"/>
    <m/>
    <s v="12.25 LPA"/>
    <s v="20+ LPA"/>
    <m/>
    <m/>
    <m/>
    <m/>
    <m/>
    <m/>
    <m/>
    <m/>
    <m/>
    <m/>
    <m/>
    <m/>
    <m/>
  </r>
  <r>
    <n v="84"/>
    <d v="2021-08-09T00:00:00"/>
    <x v="0"/>
    <x v="6"/>
    <s v="Jyoti Singh"/>
    <x v="4"/>
    <m/>
    <m/>
    <m/>
    <s v="6.2 years"/>
    <s v="6.2 years"/>
    <x v="2"/>
    <s v="LinkedIn"/>
    <m/>
    <s v="11.6 LPA"/>
    <s v="20+ LPA"/>
    <m/>
    <m/>
    <m/>
    <m/>
    <m/>
    <m/>
    <m/>
    <m/>
    <m/>
    <m/>
    <m/>
    <m/>
    <m/>
  </r>
  <r>
    <n v="85"/>
    <d v="2021-08-09T00:00:00"/>
    <x v="0"/>
    <x v="6"/>
    <s v="Sunil Jaiswal"/>
    <x v="4"/>
    <m/>
    <m/>
    <m/>
    <s v="7 years"/>
    <s v="7 years"/>
    <x v="2"/>
    <s v="LinkedIn"/>
    <m/>
    <s v="6.3 LPA"/>
    <s v="10 LPA"/>
    <m/>
    <m/>
    <m/>
    <m/>
    <m/>
    <m/>
    <m/>
    <m/>
    <m/>
    <m/>
    <m/>
    <m/>
    <m/>
  </r>
  <r>
    <n v="86"/>
    <d v="2021-08-09T00:00:00"/>
    <x v="0"/>
    <x v="6"/>
    <s v="Krishna Dwiwedi"/>
    <x v="4"/>
    <m/>
    <m/>
    <m/>
    <s v="7 years"/>
    <s v="5 years"/>
    <x v="0"/>
    <s v="LinkedIn"/>
    <m/>
    <s v="6 LPA"/>
    <s v="7+ LPA"/>
    <m/>
    <m/>
    <m/>
    <m/>
    <m/>
    <m/>
    <m/>
    <m/>
    <m/>
    <m/>
    <m/>
    <m/>
    <m/>
  </r>
  <r>
    <n v="87"/>
    <d v="2021-08-09T00:00:00"/>
    <x v="0"/>
    <x v="0"/>
    <s v="Sagar Dhande"/>
    <x v="0"/>
    <m/>
    <m/>
    <s v="Rejected by Manali"/>
    <s v="3+ years"/>
    <s v="3+ years"/>
    <x v="2"/>
    <s v="LinkedIn"/>
    <m/>
    <s v="3.4 LPA"/>
    <s v="7.5 LPA"/>
    <m/>
    <m/>
    <m/>
    <m/>
    <m/>
    <m/>
    <m/>
    <m/>
    <m/>
    <m/>
    <m/>
    <m/>
    <m/>
  </r>
  <r>
    <n v="88"/>
    <d v="2021-08-09T00:00:00"/>
    <x v="1"/>
    <x v="12"/>
    <s v="Lokendra Rathod"/>
    <x v="8"/>
    <m/>
    <m/>
    <s v="L1 with Nisha/Aparna"/>
    <s v="5.8 years"/>
    <s v="2.8 years"/>
    <x v="0"/>
    <s v="LinkedIn"/>
    <s v="offer on hold-12.5 LPA"/>
    <s v="7.5 LPA"/>
    <s v="16 LPA"/>
    <m/>
    <m/>
    <m/>
    <m/>
    <m/>
    <m/>
    <m/>
    <m/>
    <m/>
    <m/>
    <m/>
    <m/>
    <m/>
  </r>
  <r>
    <n v="89"/>
    <d v="2021-08-09T00:00:00"/>
    <x v="0"/>
    <x v="6"/>
    <s v="Yash Raghav"/>
    <x v="4"/>
    <m/>
    <m/>
    <m/>
    <s v="7 years"/>
    <s v="7 years"/>
    <x v="3"/>
    <s v="LinkedIn"/>
    <m/>
    <s v="10 LPA"/>
    <s v="14-15 LPA"/>
    <m/>
    <m/>
    <m/>
    <m/>
    <m/>
    <m/>
    <m/>
    <m/>
    <m/>
    <m/>
    <m/>
    <m/>
    <m/>
  </r>
  <r>
    <n v="90"/>
    <d v="2021-08-09T00:00:00"/>
    <x v="1"/>
    <x v="12"/>
    <s v="Gaurav Beldar"/>
    <x v="8"/>
    <m/>
    <m/>
    <s v="L1 with Nisha/Aparna"/>
    <s v="8 years"/>
    <s v="2 years"/>
    <x v="2"/>
    <s v="LinkedIn"/>
    <s v="offer on hold-14 LPA"/>
    <s v="10 LPA"/>
    <s v="17 LPA"/>
    <m/>
    <m/>
    <m/>
    <m/>
    <m/>
    <m/>
    <m/>
    <m/>
    <m/>
    <m/>
    <m/>
    <m/>
    <m/>
  </r>
  <r>
    <n v="91"/>
    <d v="2021-08-09T00:00:00"/>
    <x v="1"/>
    <x v="2"/>
    <s v="Jay Sanghavi"/>
    <x v="4"/>
    <m/>
    <m/>
    <m/>
    <s v="2.1 years"/>
    <s v="2.1 years"/>
    <x v="3"/>
    <s v="LinkedIn"/>
    <m/>
    <s v="7.51 LPA"/>
    <s v="10-11 LPA"/>
    <m/>
    <m/>
    <m/>
    <m/>
    <m/>
    <m/>
    <m/>
    <m/>
    <m/>
    <m/>
    <m/>
    <m/>
    <m/>
  </r>
  <r>
    <n v="92"/>
    <d v="2021-08-09T00:00:00"/>
    <x v="0"/>
    <x v="5"/>
    <s v="Priyanka Mane"/>
    <x v="0"/>
    <m/>
    <m/>
    <s v="Rejected by Kirti"/>
    <s v="2.3 years"/>
    <s v="2.3 years"/>
    <x v="0"/>
    <s v="LinkedIn"/>
    <m/>
    <s v="4 LPA"/>
    <s v="6 LPA"/>
    <m/>
    <m/>
    <m/>
    <m/>
    <m/>
    <m/>
    <m/>
    <m/>
    <m/>
    <m/>
    <m/>
    <m/>
    <m/>
  </r>
  <r>
    <n v="93"/>
    <d v="2021-08-09T00:00:00"/>
    <x v="0"/>
    <x v="0"/>
    <s v="Senthil Kumar"/>
    <x v="8"/>
    <m/>
    <m/>
    <m/>
    <s v="9.5 years"/>
    <s v="5 years"/>
    <x v="2"/>
    <s v="LinkedIn"/>
    <m/>
    <s v="6 LPA"/>
    <s v="9.5-10 LPA"/>
    <m/>
    <m/>
    <m/>
    <m/>
    <m/>
    <m/>
    <m/>
    <m/>
    <m/>
    <m/>
    <m/>
    <m/>
    <m/>
  </r>
  <r>
    <n v="94"/>
    <d v="2021-08-09T00:00:00"/>
    <x v="1"/>
    <x v="10"/>
    <s v="Mehak Bakshi"/>
    <x v="11"/>
    <m/>
    <m/>
    <s v="L2 with Zohra- 19/08-3pm"/>
    <s v="5.6 years"/>
    <s v="5.6 years"/>
    <x v="2"/>
    <s v="LinkedIn"/>
    <s v="offer on hold-17 LPA"/>
    <s v="8.4 LPA"/>
    <s v="18 LPA"/>
    <m/>
    <m/>
    <m/>
    <m/>
    <m/>
    <m/>
    <m/>
    <m/>
    <m/>
    <m/>
    <m/>
    <m/>
    <m/>
  </r>
  <r>
    <n v="95"/>
    <d v="2021-08-09T00:00:00"/>
    <x v="1"/>
    <x v="10"/>
    <s v="Naveen Kumar"/>
    <x v="8"/>
    <m/>
    <m/>
    <s v="L1 with ?"/>
    <s v="3.9 years"/>
    <s v="2.9 years"/>
    <x v="0"/>
    <s v="LinkedIn"/>
    <s v="offer on hold-11 LPA"/>
    <s v="6.6 LPA"/>
    <s v="12 LPA"/>
    <m/>
    <m/>
    <m/>
    <m/>
    <m/>
    <m/>
    <m/>
    <m/>
    <m/>
    <m/>
    <m/>
    <m/>
    <m/>
  </r>
  <r>
    <n v="96"/>
    <d v="2021-08-09T00:00:00"/>
    <x v="1"/>
    <x v="2"/>
    <s v="Sunita Nabjya"/>
    <x v="8"/>
    <m/>
    <m/>
    <s v="L1 with Nisha/Aparna"/>
    <s v="2.9 years"/>
    <s v="2.5 years"/>
    <x v="2"/>
    <s v="LinkedIn"/>
    <m/>
    <s v="3.8 LPA"/>
    <s v="6-6.5 LPA"/>
    <m/>
    <m/>
    <m/>
    <m/>
    <m/>
    <m/>
    <m/>
    <m/>
    <m/>
    <m/>
    <m/>
    <m/>
    <m/>
  </r>
  <r>
    <n v="97"/>
    <d v="2021-08-09T00:00:00"/>
    <x v="0"/>
    <x v="0"/>
    <s v="Yogesh Shinde"/>
    <x v="8"/>
    <m/>
    <m/>
    <s v="L1 with Shrikant (later)"/>
    <s v="2.9 years"/>
    <s v="2.9 years"/>
    <x v="3"/>
    <s v="LinkedIn"/>
    <m/>
    <s v="4.2 LPA"/>
    <s v="7 LPA"/>
    <m/>
    <m/>
    <m/>
    <m/>
    <m/>
    <m/>
    <m/>
    <m/>
    <m/>
    <m/>
    <m/>
    <m/>
    <m/>
  </r>
  <r>
    <n v="98"/>
    <d v="2021-08-09T00:00:00"/>
    <x v="1"/>
    <x v="1"/>
    <s v="Shikha Maheshwari"/>
    <x v="7"/>
    <m/>
    <m/>
    <s v="Handover to Tejashree"/>
    <s v="4.1 years"/>
    <s v="3.8 years"/>
    <x v="2"/>
    <s v="LinkedIn"/>
    <s v="offer on hold-11 LPA"/>
    <s v="7.6 LPA"/>
    <s v="13 LPA"/>
    <m/>
    <m/>
    <m/>
    <m/>
    <m/>
    <s v="7th Oct 2021"/>
    <m/>
    <m/>
    <m/>
    <m/>
    <m/>
    <m/>
    <m/>
  </r>
  <r>
    <n v="99"/>
    <d v="2021-08-09T00:00:00"/>
    <x v="0"/>
    <x v="6"/>
    <s v="Ankit Goswami"/>
    <x v="9"/>
    <m/>
    <m/>
    <s v="L1 with Aparna-19/08-3pm"/>
    <s v="9 years"/>
    <s v="9 years"/>
    <x v="2"/>
    <s v="LinkedIn"/>
    <s v="offer on hold-15 LPA"/>
    <s v="9.3 LPA"/>
    <s v="15 LPA"/>
    <m/>
    <m/>
    <m/>
    <m/>
    <m/>
    <m/>
    <m/>
    <m/>
    <m/>
    <m/>
    <m/>
    <m/>
    <m/>
  </r>
  <r>
    <n v="100"/>
    <d v="2021-08-09T00:00:00"/>
    <x v="0"/>
    <x v="6"/>
    <s v="Apurva Barge"/>
    <x v="7"/>
    <m/>
    <m/>
    <s v="Handover to Tejashree"/>
    <s v="9 years"/>
    <s v="9 years"/>
    <x v="2"/>
    <s v="LinkedIn"/>
    <m/>
    <s v="8.5 LPA"/>
    <s v="14 LPA"/>
    <m/>
    <m/>
    <m/>
    <m/>
    <m/>
    <m/>
    <m/>
    <m/>
    <m/>
    <m/>
    <m/>
    <m/>
    <m/>
  </r>
  <r>
    <n v="101"/>
    <d v="2021-08-09T00:00:00"/>
    <x v="0"/>
    <x v="6"/>
    <s v="Tonmoy Chatterjee"/>
    <x v="8"/>
    <m/>
    <m/>
    <s v="L1 with Aparna"/>
    <s v="8.3 years"/>
    <s v="6.3 years"/>
    <x v="2"/>
    <s v="LinkedIn"/>
    <s v="offer on hold-13 LPA"/>
    <s v="8 LPA"/>
    <s v="15 LPA"/>
    <m/>
    <m/>
    <m/>
    <m/>
    <m/>
    <m/>
    <m/>
    <m/>
    <m/>
    <m/>
    <m/>
    <m/>
    <m/>
  </r>
  <r>
    <n v="102"/>
    <d v="2021-08-09T00:00:00"/>
    <x v="0"/>
    <x v="11"/>
    <s v="Ujwala Kamble"/>
    <x v="4"/>
    <m/>
    <m/>
    <s v="Rejected by Aarti "/>
    <s v="7.9 years"/>
    <s v="2+ years"/>
    <x v="2"/>
    <s v="LinkedIn"/>
    <s v="offer on hold-18.50 LPA"/>
    <s v="11.55 LPA"/>
    <s v="20 LPA"/>
    <m/>
    <m/>
    <m/>
    <m/>
    <m/>
    <m/>
    <m/>
    <m/>
    <m/>
    <m/>
    <m/>
    <m/>
    <m/>
  </r>
  <r>
    <n v="103"/>
    <d v="2021-08-09T00:00:00"/>
    <x v="0"/>
    <x v="6"/>
    <s v="Manish Sewlikar"/>
    <x v="8"/>
    <m/>
    <m/>
    <s v="Direct L2 with Aarti"/>
    <s v="14.5 years"/>
    <s v="7 years"/>
    <x v="2"/>
    <s v="LinkedIn"/>
    <m/>
    <s v="9.10 LPA"/>
    <s v="30% hike"/>
    <m/>
    <m/>
    <m/>
    <m/>
    <m/>
    <m/>
    <m/>
    <m/>
    <m/>
    <m/>
    <m/>
    <m/>
    <m/>
  </r>
  <r>
    <n v="104"/>
    <d v="2021-08-10T00:00:00"/>
    <x v="0"/>
    <x v="0"/>
    <s v="Namrata Deshmukh"/>
    <x v="7"/>
    <m/>
    <m/>
    <s v="Handover to Tejashree"/>
    <s v="3.4 years"/>
    <s v="3.4 years"/>
    <x v="0"/>
    <s v="LinkedIn"/>
    <m/>
    <s v="10.75 LPA"/>
    <s v="12-12.5 LPA"/>
    <m/>
    <m/>
    <m/>
    <m/>
    <m/>
    <m/>
    <m/>
    <m/>
    <m/>
    <m/>
    <m/>
    <m/>
    <m/>
  </r>
  <r>
    <n v="105"/>
    <d v="2021-08-10T00:00:00"/>
    <x v="1"/>
    <x v="2"/>
    <s v="Rashmi Priya"/>
    <x v="8"/>
    <m/>
    <m/>
    <s v="L1 with Nisha/Aparna"/>
    <s v="2.8 years"/>
    <s v="2.5 years"/>
    <x v="2"/>
    <s v="LinkedIn"/>
    <m/>
    <s v="4.5 LPA"/>
    <s v="7.5-8.5 LPA"/>
    <m/>
    <m/>
    <m/>
    <m/>
    <m/>
    <m/>
    <m/>
    <m/>
    <m/>
    <m/>
    <m/>
    <m/>
    <m/>
  </r>
  <r>
    <n v="106"/>
    <d v="2021-08-10T00:00:00"/>
    <x v="0"/>
    <x v="0"/>
    <s v="Shivani Saxena"/>
    <x v="8"/>
    <m/>
    <m/>
    <s v="L1 with Aparna"/>
    <s v="8 years"/>
    <s v="4 years"/>
    <x v="2"/>
    <s v="LinkedIn"/>
    <m/>
    <s v="12 LPA"/>
    <s v="16 LPA"/>
    <m/>
    <m/>
    <m/>
    <m/>
    <m/>
    <m/>
    <m/>
    <m/>
    <m/>
    <m/>
    <m/>
    <m/>
    <m/>
  </r>
  <r>
    <n v="107"/>
    <d v="2021-08-10T00:00:00"/>
    <x v="1"/>
    <x v="2"/>
    <s v="Poornima Haswani"/>
    <x v="8"/>
    <m/>
    <m/>
    <s v="L1 with Nisha/Aparna"/>
    <s v="4 years"/>
    <s v="2.5 years"/>
    <x v="2"/>
    <s v="LinkedIn"/>
    <s v="offer on hold-17 LPA"/>
    <s v="10.6 LPA"/>
    <s v="17 LPA"/>
    <m/>
    <m/>
    <m/>
    <m/>
    <m/>
    <m/>
    <m/>
    <m/>
    <m/>
    <m/>
    <m/>
    <m/>
    <m/>
  </r>
  <r>
    <n v="108"/>
    <d v="2021-08-10T00:00:00"/>
    <x v="1"/>
    <x v="2"/>
    <s v="Shivam Kumar"/>
    <x v="8"/>
    <m/>
    <m/>
    <s v="L1 with Nisha/Aparna"/>
    <s v="2.3 years"/>
    <s v="2.3 years"/>
    <x v="2"/>
    <s v="LinkedIn"/>
    <s v="offer on hold-7.5 LPA"/>
    <s v="3.64 LPA"/>
    <s v="8 LPA"/>
    <m/>
    <m/>
    <m/>
    <m/>
    <m/>
    <m/>
    <m/>
    <m/>
    <m/>
    <m/>
    <m/>
    <m/>
    <m/>
  </r>
  <r>
    <n v="109"/>
    <d v="2021-08-10T00:00:00"/>
    <x v="0"/>
    <x v="0"/>
    <s v="Monika Patil"/>
    <x v="4"/>
    <m/>
    <m/>
    <s v="Rejected by Aarti "/>
    <s v="8 years"/>
    <s v="4 years"/>
    <x v="2"/>
    <s v="LinkedIn"/>
    <m/>
    <s v="9 LPA"/>
    <s v="As per organization"/>
    <m/>
    <m/>
    <m/>
    <m/>
    <m/>
    <m/>
    <m/>
    <m/>
    <m/>
    <m/>
    <m/>
    <m/>
    <m/>
  </r>
  <r>
    <n v="110"/>
    <d v="2021-08-10T00:00:00"/>
    <x v="1"/>
    <x v="12"/>
    <s v="Sumit Kewalramani"/>
    <x v="5"/>
    <m/>
    <m/>
    <m/>
    <s v="3 years"/>
    <s v="2.8 years"/>
    <x v="2"/>
    <s v="LinkedIn"/>
    <m/>
    <s v="7.8 LPA"/>
    <s v="10 LPA"/>
    <m/>
    <m/>
    <m/>
    <m/>
    <m/>
    <m/>
    <m/>
    <m/>
    <m/>
    <m/>
    <m/>
    <m/>
    <m/>
  </r>
  <r>
    <n v="111"/>
    <d v="2021-08-11T00:00:00"/>
    <x v="0"/>
    <x v="11"/>
    <s v="Ravindra Changale"/>
    <x v="4"/>
    <m/>
    <m/>
    <s v="call not picking up-call again"/>
    <m/>
    <m/>
    <x v="4"/>
    <s v="LinkedIn"/>
    <m/>
    <m/>
    <m/>
    <m/>
    <m/>
    <m/>
    <m/>
    <m/>
    <m/>
    <m/>
    <m/>
    <m/>
    <m/>
    <m/>
    <m/>
    <m/>
  </r>
  <r>
    <n v="112"/>
    <d v="2021-08-11T00:00:00"/>
    <x v="0"/>
    <x v="0"/>
    <s v="Mithas Rajpal"/>
    <x v="4"/>
    <m/>
    <m/>
    <s v="Rejected by Aarti "/>
    <m/>
    <m/>
    <x v="4"/>
    <s v="LinkedIn"/>
    <m/>
    <m/>
    <m/>
    <m/>
    <m/>
    <m/>
    <m/>
    <m/>
    <m/>
    <m/>
    <m/>
    <m/>
    <m/>
    <m/>
    <m/>
    <m/>
  </r>
  <r>
    <n v="113"/>
    <d v="2021-08-12T00:00:00"/>
    <x v="0"/>
    <x v="9"/>
    <s v="Atul Tatke"/>
    <x v="8"/>
    <m/>
    <m/>
    <s v="L1 with Shrikant/Pallavi"/>
    <s v="6 years"/>
    <m/>
    <x v="2"/>
    <s v="Vendor"/>
    <m/>
    <s v="7.4 LPA"/>
    <s v="13 LPA"/>
    <m/>
    <m/>
    <m/>
    <m/>
    <m/>
    <m/>
    <m/>
    <m/>
    <m/>
    <m/>
    <m/>
    <m/>
    <m/>
  </r>
  <r>
    <n v="114"/>
    <d v="2021-08-12T00:00:00"/>
    <x v="0"/>
    <x v="9"/>
    <s v="Manish Alaspure"/>
    <x v="8"/>
    <m/>
    <m/>
    <s v="L1 with Shrikant/Pallavi"/>
    <s v="5 years"/>
    <m/>
    <x v="2"/>
    <s v="Vendor"/>
    <m/>
    <s v="5.5 LPA"/>
    <s v="9 LPA"/>
    <m/>
    <m/>
    <m/>
    <m/>
    <m/>
    <m/>
    <m/>
    <m/>
    <m/>
    <m/>
    <m/>
    <m/>
    <m/>
  </r>
  <r>
    <n v="115"/>
    <d v="2021-08-12T00:00:00"/>
    <x v="0"/>
    <x v="9"/>
    <s v="Sagar Bankar"/>
    <x v="8"/>
    <m/>
    <m/>
    <s v="L1 with Shrikant/Pallavi"/>
    <s v="6.4 years"/>
    <m/>
    <x v="2"/>
    <s v="Vendor"/>
    <m/>
    <s v="8.1 LPA"/>
    <s v="12 LPA"/>
    <m/>
    <m/>
    <m/>
    <m/>
    <m/>
    <m/>
    <m/>
    <m/>
    <m/>
    <m/>
    <m/>
    <m/>
    <m/>
  </r>
  <r>
    <n v="116"/>
    <d v="2021-08-12T00:00:00"/>
    <x v="0"/>
    <x v="6"/>
    <s v="Vivek Kumar Mahato"/>
    <x v="9"/>
    <m/>
    <m/>
    <s v="L1 Round with Aarti-19/08-4pm"/>
    <s v="7 years"/>
    <m/>
    <x v="0"/>
    <s v="Vendor"/>
    <m/>
    <s v="8 LPA"/>
    <s v="12 LPA"/>
    <m/>
    <m/>
    <m/>
    <m/>
    <m/>
    <m/>
    <m/>
    <m/>
    <m/>
    <m/>
    <m/>
    <m/>
    <m/>
  </r>
  <r>
    <n v="117"/>
    <d v="2021-08-12T00:00:00"/>
    <x v="0"/>
    <x v="6"/>
    <s v="Maya Chaurasia"/>
    <x v="8"/>
    <m/>
    <m/>
    <m/>
    <s v="9 years"/>
    <m/>
    <x v="2"/>
    <s v="Vendor"/>
    <m/>
    <s v="12 LPA"/>
    <s v="19 LPA"/>
    <m/>
    <m/>
    <m/>
    <m/>
    <m/>
    <m/>
    <m/>
    <m/>
    <m/>
    <m/>
    <m/>
    <m/>
    <m/>
  </r>
  <r>
    <n v="118"/>
    <d v="2021-08-16T00:00:00"/>
    <x v="1"/>
    <x v="10"/>
    <s v="Vishal Mishra"/>
    <x v="8"/>
    <m/>
    <m/>
    <m/>
    <s v="4.8 years"/>
    <m/>
    <x v="2"/>
    <s v="Vendor"/>
    <s v="offer on hold-10.8 LPA"/>
    <s v="6.3 LPA"/>
    <s v="11 LPA"/>
    <m/>
    <m/>
    <m/>
    <m/>
    <m/>
    <m/>
    <m/>
    <m/>
    <m/>
    <m/>
    <m/>
    <m/>
    <m/>
  </r>
  <r>
    <n v="119"/>
    <d v="2021-08-16T00:00:00"/>
    <x v="1"/>
    <x v="10"/>
    <s v="Shuvashini Srivastava"/>
    <x v="8"/>
    <m/>
    <m/>
    <m/>
    <s v="3 years"/>
    <m/>
    <x v="2"/>
    <s v="Vendor"/>
    <s v="offer on hold-9 LPA"/>
    <s v="6 LPA"/>
    <s v="10 LPA"/>
    <m/>
    <m/>
    <m/>
    <m/>
    <m/>
    <m/>
    <m/>
    <m/>
    <m/>
    <m/>
    <m/>
    <m/>
    <m/>
  </r>
  <r>
    <n v="120"/>
    <d v="2021-08-16T00:00:00"/>
    <x v="1"/>
    <x v="1"/>
    <s v="Palak Mehta"/>
    <x v="7"/>
    <m/>
    <m/>
    <s v="Selected by Zohra"/>
    <s v="4.6 years"/>
    <m/>
    <x v="1"/>
    <s v="Vendor"/>
    <s v="offer on hold-14 LPA"/>
    <s v="8.12 LPA"/>
    <s v="14 LPA"/>
    <m/>
    <m/>
    <m/>
    <m/>
    <m/>
    <m/>
    <m/>
    <m/>
    <m/>
    <m/>
    <m/>
    <m/>
    <m/>
  </r>
  <r>
    <n v="121"/>
    <d v="2021-08-16T00:00:00"/>
    <x v="0"/>
    <x v="0"/>
    <s v="Shubham Thakare"/>
    <x v="8"/>
    <m/>
    <m/>
    <m/>
    <s v="3.6 years"/>
    <m/>
    <x v="0"/>
    <s v="Vendor"/>
    <m/>
    <s v="4.8 LPA"/>
    <s v="7.5 LPA"/>
    <m/>
    <m/>
    <m/>
    <m/>
    <m/>
    <m/>
    <m/>
    <m/>
    <m/>
    <m/>
    <m/>
    <m/>
    <m/>
  </r>
  <r>
    <n v="122"/>
    <d v="2021-08-16T00:00:00"/>
    <x v="0"/>
    <x v="0"/>
    <s v="Dipali Ingole"/>
    <x v="8"/>
    <m/>
    <m/>
    <m/>
    <s v="3.5 years"/>
    <m/>
    <x v="0"/>
    <s v="Vendor"/>
    <m/>
    <s v="1.8 LPA"/>
    <s v="As per organization"/>
    <m/>
    <m/>
    <m/>
    <m/>
    <m/>
    <m/>
    <m/>
    <m/>
    <m/>
    <m/>
    <m/>
    <m/>
    <m/>
  </r>
  <r>
    <n v="123"/>
    <d v="2021-08-16T00:00:00"/>
    <x v="0"/>
    <x v="0"/>
    <s v="Prachi K Meshram"/>
    <x v="8"/>
    <m/>
    <m/>
    <m/>
    <s v="4.5 years"/>
    <m/>
    <x v="2"/>
    <s v="Vendor"/>
    <m/>
    <s v="7 LPA"/>
    <s v="11 LPA"/>
    <m/>
    <m/>
    <m/>
    <m/>
    <m/>
    <m/>
    <m/>
    <m/>
    <m/>
    <m/>
    <m/>
    <m/>
    <m/>
  </r>
  <r>
    <n v="124"/>
    <d v="2021-08-16T00:00:00"/>
    <x v="0"/>
    <x v="0"/>
    <s v="Milind Sarai"/>
    <x v="9"/>
    <m/>
    <m/>
    <s v="L1 with Aarti-19/08-11am"/>
    <s v="3.4 years"/>
    <m/>
    <x v="4"/>
    <s v="Vendor"/>
    <m/>
    <m/>
    <m/>
    <m/>
    <m/>
    <m/>
    <m/>
    <m/>
    <m/>
    <m/>
    <m/>
    <m/>
    <m/>
    <m/>
    <m/>
    <m/>
  </r>
  <r>
    <n v="125"/>
    <d v="2021-08-16T00:00:00"/>
    <x v="0"/>
    <x v="11"/>
    <s v="Naveen Kumar Agrawal"/>
    <x v="8"/>
    <m/>
    <m/>
    <m/>
    <m/>
    <m/>
    <x v="4"/>
    <s v="Vendor"/>
    <m/>
    <m/>
    <m/>
    <m/>
    <m/>
    <m/>
    <m/>
    <m/>
    <m/>
    <m/>
    <m/>
    <m/>
    <m/>
    <m/>
    <m/>
    <m/>
  </r>
  <r>
    <n v="126"/>
    <d v="2021-08-16T00:00:00"/>
    <x v="0"/>
    <x v="11"/>
    <s v="Gaurav Deshpande"/>
    <x v="8"/>
    <m/>
    <m/>
    <m/>
    <m/>
    <m/>
    <x v="4"/>
    <s v="Vendor"/>
    <m/>
    <m/>
    <m/>
    <m/>
    <m/>
    <m/>
    <m/>
    <m/>
    <m/>
    <m/>
    <m/>
    <m/>
    <m/>
    <m/>
    <m/>
    <m/>
  </r>
  <r>
    <n v="127"/>
    <d v="2021-08-16T00:00:00"/>
    <x v="1"/>
    <x v="10"/>
    <s v="Ankita Wasu"/>
    <x v="5"/>
    <m/>
    <m/>
    <m/>
    <s v="5.6 years"/>
    <m/>
    <x v="2"/>
    <s v="Vendor"/>
    <m/>
    <s v="10 LPA"/>
    <s v="15 LPA"/>
    <m/>
    <m/>
    <m/>
    <m/>
    <m/>
    <m/>
    <m/>
    <m/>
    <m/>
    <m/>
    <m/>
    <m/>
    <m/>
  </r>
  <r>
    <n v="128"/>
    <d v="2021-08-16T00:00:00"/>
    <x v="1"/>
    <x v="10"/>
    <s v="Deepak Sharma"/>
    <x v="5"/>
    <m/>
    <m/>
    <m/>
    <s v="4.4 years"/>
    <m/>
    <x v="2"/>
    <s v="Vendor"/>
    <m/>
    <s v="5.75 LPA"/>
    <s v="10 LPA"/>
    <m/>
    <m/>
    <m/>
    <m/>
    <m/>
    <m/>
    <m/>
    <m/>
    <m/>
    <m/>
    <m/>
    <m/>
    <m/>
  </r>
  <r>
    <n v="129"/>
    <d v="2021-08-16T00:00:00"/>
    <x v="1"/>
    <x v="10"/>
    <s v="Vandana Bhat"/>
    <x v="4"/>
    <m/>
    <m/>
    <m/>
    <s v="5.6 years"/>
    <m/>
    <x v="1"/>
    <s v="Vendor"/>
    <s v="offer on hold-16.5 LPA"/>
    <s v="10.4 LPA"/>
    <s v="17.5 LPA"/>
    <m/>
    <m/>
    <m/>
    <m/>
    <m/>
    <m/>
    <m/>
    <m/>
    <m/>
    <m/>
    <m/>
    <m/>
    <m/>
  </r>
  <r>
    <n v="130"/>
    <d v="2021-08-16T00:00:00"/>
    <x v="1"/>
    <x v="1"/>
    <s v="Alok Gupta"/>
    <x v="5"/>
    <m/>
    <m/>
    <m/>
    <s v="4 years"/>
    <m/>
    <x v="2"/>
    <s v="Vendor"/>
    <m/>
    <s v="6.5 LPA"/>
    <s v="11 LPA"/>
    <m/>
    <m/>
    <m/>
    <m/>
    <m/>
    <m/>
    <m/>
    <m/>
    <m/>
    <m/>
    <m/>
    <m/>
    <m/>
  </r>
  <r>
    <n v="131"/>
    <d v="2021-08-16T00:00:00"/>
    <x v="1"/>
    <x v="1"/>
    <s v="Kapish Agrawal"/>
    <x v="5"/>
    <m/>
    <m/>
    <m/>
    <s v="4.2 years"/>
    <m/>
    <x v="0"/>
    <s v="Vendor"/>
    <s v="offer on hold-9 LPA"/>
    <s v="4.9 LPA"/>
    <s v="11 LPA"/>
    <m/>
    <m/>
    <m/>
    <m/>
    <m/>
    <m/>
    <m/>
    <m/>
    <m/>
    <m/>
    <m/>
    <m/>
    <m/>
  </r>
  <r>
    <n v="132"/>
    <d v="2021-08-16T00:00:00"/>
    <x v="1"/>
    <x v="1"/>
    <s v="Haridas Mate"/>
    <x v="5"/>
    <m/>
    <m/>
    <m/>
    <s v="5 years"/>
    <m/>
    <x v="2"/>
    <s v="Vendor"/>
    <m/>
    <s v="7.7 LPA"/>
    <s v="13 LPA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n v="1"/>
    <m/>
    <s v="Testing"/>
    <x v="0"/>
    <x v="0"/>
    <x v="0"/>
    <m/>
    <m/>
    <s v="L1 Rejected "/>
    <s v="3 years "/>
    <s v="3 years "/>
    <x v="0"/>
    <s v="LinkedIn"/>
    <m/>
    <s v="4.2 LPA"/>
    <s v="6.5LPA"/>
    <s v="Selenium "/>
    <m/>
    <m/>
    <m/>
    <m/>
    <m/>
    <d v="2021-08-08T00:00:00"/>
    <s v="Aug-21"/>
    <d v="2021-08-13T00:00:00"/>
    <s v="Aug-21"/>
    <s v="Other Offer"/>
    <n v="43778"/>
    <n v="43783"/>
  </r>
  <r>
    <n v="2"/>
    <m/>
    <s v="RPA"/>
    <x v="1"/>
    <x v="1"/>
    <x v="0"/>
    <m/>
    <m/>
    <s v="L1 Rejected "/>
    <m/>
    <m/>
    <x v="0"/>
    <s v="LinkedIn"/>
    <m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s v="RPA"/>
    <x v="1"/>
    <x v="2"/>
    <x v="1"/>
    <m/>
    <m/>
    <s v="Did not show up "/>
    <m/>
    <m/>
    <x v="0"/>
    <s v="LinkedIn"/>
    <m/>
    <m/>
    <m/>
    <m/>
    <m/>
    <m/>
    <m/>
    <m/>
    <m/>
    <m/>
    <m/>
    <m/>
    <m/>
    <s v="Location"/>
    <m/>
    <m/>
  </r>
  <r>
    <n v="4"/>
    <m/>
    <s v="RPA"/>
    <x v="2"/>
    <x v="3"/>
    <x v="2"/>
    <m/>
    <m/>
    <s v="Not ready for bond "/>
    <s v="Fresher "/>
    <s v="Fresher "/>
    <x v="1"/>
    <s v="LinkedIn"/>
    <m/>
    <m/>
    <m/>
    <m/>
    <m/>
    <m/>
    <m/>
    <m/>
    <m/>
    <m/>
    <m/>
    <m/>
    <m/>
    <m/>
    <m/>
    <m/>
  </r>
  <r>
    <n v="5"/>
    <m/>
    <s v="RPA"/>
    <x v="1"/>
    <x v="4"/>
    <x v="3"/>
    <m/>
    <m/>
    <s v="Did not show up "/>
    <s v="4 years "/>
    <s v="4 years "/>
    <x v="1"/>
    <s v="LinkedIn"/>
    <m/>
    <m/>
    <m/>
    <m/>
    <m/>
    <m/>
    <m/>
    <m/>
    <m/>
    <m/>
    <m/>
    <m/>
    <m/>
    <m/>
    <m/>
    <m/>
  </r>
  <r>
    <n v="6"/>
    <m/>
    <s v="Recruiter "/>
    <x v="3"/>
    <x v="5"/>
    <x v="4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7"/>
    <m/>
    <s v="Recruiter "/>
    <x v="3"/>
    <x v="6"/>
    <x v="1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8"/>
    <m/>
    <s v="Recruiter "/>
    <x v="3"/>
    <x v="7"/>
    <x v="0"/>
    <m/>
    <m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  <m/>
  </r>
  <r>
    <n v="9"/>
    <m/>
    <s v="Testing"/>
    <x v="4"/>
    <x v="8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0"/>
    <m/>
    <s v="Testing"/>
    <x v="4"/>
    <x v="9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1"/>
    <m/>
    <s v="Testing"/>
    <x v="5"/>
    <x v="10"/>
    <x v="0"/>
    <m/>
    <m/>
    <s v="Manual testing concepts not clear"/>
    <s v="8 months "/>
    <s v="8 months "/>
    <x v="1"/>
    <s v="LinkedIn"/>
    <m/>
    <m/>
    <m/>
    <m/>
    <m/>
    <m/>
    <m/>
    <m/>
    <m/>
    <m/>
    <m/>
    <m/>
    <m/>
    <m/>
    <m/>
    <m/>
  </r>
  <r>
    <n v="12"/>
    <m/>
    <s v="Testing"/>
    <x v="4"/>
    <x v="11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3"/>
    <m/>
    <s v="Testing"/>
    <x v="4"/>
    <x v="12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4"/>
    <m/>
    <s v="Testing"/>
    <x v="6"/>
    <x v="13"/>
    <x v="6"/>
    <m/>
    <m/>
    <s v="Exp not relevant- Aarti "/>
    <s v="5 years 2 month "/>
    <s v="5 years 2 months "/>
    <x v="2"/>
    <s v="LinkedIn"/>
    <m/>
    <m/>
    <m/>
    <m/>
    <m/>
    <m/>
    <m/>
    <m/>
    <m/>
    <m/>
    <m/>
    <m/>
    <m/>
    <m/>
    <m/>
    <m/>
  </r>
  <r>
    <n v="15"/>
    <m/>
    <s v="Testing"/>
    <x v="4"/>
    <x v="14"/>
    <x v="5"/>
    <m/>
    <m/>
    <m/>
    <s v="3 months "/>
    <s v="3 months "/>
    <x v="1"/>
    <s v="LinkedIn"/>
    <m/>
    <m/>
    <m/>
    <m/>
    <m/>
    <m/>
    <m/>
    <m/>
    <m/>
    <m/>
    <m/>
    <m/>
    <m/>
    <m/>
    <m/>
    <m/>
  </r>
  <r>
    <n v="16"/>
    <m/>
    <s v="Testing"/>
    <x v="0"/>
    <x v="15"/>
    <x v="6"/>
    <m/>
    <m/>
    <s v="Exp not relevant- Aarti "/>
    <s v="4 + years "/>
    <s v="4+ years "/>
    <x v="2"/>
    <s v="LinkedIn"/>
    <m/>
    <m/>
    <m/>
    <m/>
    <m/>
    <m/>
    <m/>
    <m/>
    <m/>
    <m/>
    <m/>
    <m/>
    <m/>
    <m/>
    <m/>
    <m/>
  </r>
  <r>
    <n v="17"/>
    <m/>
    <s v="RPA"/>
    <x v="2"/>
    <x v="16"/>
    <x v="0"/>
    <m/>
    <m/>
    <s v="Not ready for bond "/>
    <s v="2 years 1 month"/>
    <s v="1 year 9 months "/>
    <x v="1"/>
    <s v="LinkedIn"/>
    <m/>
    <m/>
    <m/>
    <m/>
    <m/>
    <m/>
    <m/>
    <m/>
    <m/>
    <m/>
    <m/>
    <m/>
    <m/>
    <m/>
    <m/>
    <m/>
  </r>
  <r>
    <n v="18"/>
    <m/>
    <s v="Testing"/>
    <x v="4"/>
    <x v="17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9"/>
    <m/>
    <s v="Testing"/>
    <x v="4"/>
    <x v="18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0"/>
    <m/>
    <s v="Testing"/>
    <x v="4"/>
    <x v="19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1"/>
    <m/>
    <s v="Testing"/>
    <x v="6"/>
    <x v="20"/>
    <x v="0"/>
    <m/>
    <m/>
    <s v="Basic concepts not clear- from Shrikant"/>
    <s v="6 years 1 month"/>
    <s v="6 years 1 month"/>
    <x v="3"/>
    <s v="LinkedIn"/>
    <m/>
    <m/>
    <m/>
    <m/>
    <m/>
    <m/>
    <m/>
    <m/>
    <m/>
    <m/>
    <m/>
    <m/>
    <m/>
    <m/>
    <m/>
    <m/>
  </r>
  <r>
    <n v="22"/>
    <m/>
    <s v="RPA"/>
    <x v="2"/>
    <x v="21"/>
    <x v="3"/>
    <m/>
    <m/>
    <s v="Not answering calls so dropped off"/>
    <s v="2 years "/>
    <s v="1 month 6 months "/>
    <x v="2"/>
    <s v="LinkedIn"/>
    <m/>
    <m/>
    <m/>
    <m/>
    <m/>
    <m/>
    <m/>
    <m/>
    <m/>
    <m/>
    <m/>
    <m/>
    <m/>
    <m/>
    <m/>
    <m/>
  </r>
  <r>
    <n v="23"/>
    <m/>
    <s v="RPA"/>
    <x v="2"/>
    <x v="22"/>
    <x v="7"/>
    <m/>
    <m/>
    <s v="Handover to Tejashree"/>
    <s v="1 years 9 months "/>
    <s v="1 years 9 months "/>
    <x v="3"/>
    <s v="LinkedIn"/>
    <m/>
    <m/>
    <m/>
    <m/>
    <m/>
    <m/>
    <m/>
    <m/>
    <m/>
    <m/>
    <m/>
    <m/>
    <m/>
    <m/>
    <m/>
    <m/>
  </r>
  <r>
    <n v="24"/>
    <m/>
    <s v="Testing"/>
    <x v="0"/>
    <x v="23"/>
    <x v="7"/>
    <m/>
    <m/>
    <s v="Handover to Tejashree"/>
    <s v="2+ years "/>
    <s v="2+ years "/>
    <x v="3"/>
    <s v="LinkedIn"/>
    <m/>
    <m/>
    <m/>
    <m/>
    <m/>
    <m/>
    <m/>
    <m/>
    <m/>
    <m/>
    <m/>
    <m/>
    <m/>
    <m/>
    <m/>
    <m/>
  </r>
  <r>
    <n v="25"/>
    <m/>
    <s v="Testing"/>
    <x v="5"/>
    <x v="24"/>
    <x v="0"/>
    <m/>
    <m/>
    <s v="Not clear with manual testing concepts"/>
    <s v="1 years 6 months "/>
    <s v="1 years 6 months "/>
    <x v="2"/>
    <s v="LinkedIn"/>
    <m/>
    <m/>
    <m/>
    <m/>
    <m/>
    <m/>
    <m/>
    <m/>
    <m/>
    <m/>
    <m/>
    <m/>
    <m/>
    <m/>
    <m/>
    <m/>
  </r>
  <r>
    <n v="26"/>
    <m/>
    <s v="Testing"/>
    <x v="6"/>
    <x v="25"/>
    <x v="1"/>
    <m/>
    <m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  <m/>
  </r>
  <r>
    <n v="27"/>
    <m/>
    <s v="Testing"/>
    <x v="6"/>
    <x v="26"/>
    <x v="3"/>
    <m/>
    <m/>
    <s v="1st round with Aparna"/>
    <s v="5 years "/>
    <s v="5 years "/>
    <x v="2"/>
    <s v="Vendor"/>
    <s v="Social HR "/>
    <m/>
    <m/>
    <m/>
    <m/>
    <m/>
    <m/>
    <m/>
    <m/>
    <m/>
    <m/>
    <m/>
    <m/>
    <m/>
    <m/>
    <m/>
  </r>
  <r>
    <n v="28"/>
    <m/>
    <s v="RPA"/>
    <x v="1"/>
    <x v="27"/>
    <x v="4"/>
    <m/>
    <m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  <m/>
  </r>
  <r>
    <n v="29"/>
    <m/>
    <s v="RPA"/>
    <x v="1"/>
    <x v="28"/>
    <x v="0"/>
    <m/>
    <m/>
    <s v="Withdrawed"/>
    <s v="3 years "/>
    <s v="3 years "/>
    <x v="2"/>
    <s v="Vendor"/>
    <s v="Social HR "/>
    <m/>
    <m/>
    <m/>
    <m/>
    <m/>
    <m/>
    <m/>
    <m/>
    <m/>
    <m/>
    <m/>
    <m/>
    <m/>
    <m/>
    <m/>
  </r>
  <r>
    <n v="30"/>
    <m/>
    <s v="RPA"/>
    <x v="1"/>
    <x v="29"/>
    <x v="4"/>
    <m/>
    <m/>
    <s v="Rejected by Zohra"/>
    <s v="5 years "/>
    <s v="5 years "/>
    <x v="0"/>
    <s v="Vendor"/>
    <s v="Social HR "/>
    <m/>
    <m/>
    <m/>
    <m/>
    <m/>
    <m/>
    <m/>
    <m/>
    <m/>
    <m/>
    <m/>
    <m/>
    <m/>
    <m/>
    <m/>
  </r>
  <r>
    <n v="31"/>
    <m/>
    <s v="RPA"/>
    <x v="1"/>
    <x v="30"/>
    <x v="4"/>
    <m/>
    <m/>
    <s v="Profile Reject by Zohra "/>
    <s v="6 years "/>
    <s v="6 years "/>
    <x v="2"/>
    <s v="Vendor"/>
    <s v="Social HR "/>
    <m/>
    <m/>
    <m/>
    <m/>
    <m/>
    <m/>
    <m/>
    <m/>
    <m/>
    <m/>
    <m/>
    <m/>
    <m/>
    <m/>
    <m/>
  </r>
  <r>
    <n v="32"/>
    <m/>
    <s v="RPA"/>
    <x v="1"/>
    <x v="31"/>
    <x v="3"/>
    <m/>
    <m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  <m/>
  </r>
  <r>
    <n v="33"/>
    <m/>
    <s v="RPA"/>
    <x v="1"/>
    <x v="32"/>
    <x v="0"/>
    <m/>
    <m/>
    <s v="L1 with Zohra"/>
    <s v="4 years "/>
    <s v="4 years "/>
    <x v="2"/>
    <s v="Vendor"/>
    <s v="Social HR "/>
    <m/>
    <m/>
    <m/>
    <m/>
    <m/>
    <m/>
    <m/>
    <m/>
    <m/>
    <m/>
    <m/>
    <m/>
    <m/>
    <m/>
    <m/>
  </r>
  <r>
    <n v="34"/>
    <m/>
    <s v="RPA"/>
    <x v="2"/>
    <x v="33"/>
    <x v="4"/>
    <m/>
    <m/>
    <s v="Withdrawed"/>
    <s v="3 years 4 months "/>
    <s v="2 years 7 months"/>
    <x v="0"/>
    <s v="Vendor"/>
    <s v="Social HR "/>
    <m/>
    <m/>
    <m/>
    <m/>
    <m/>
    <m/>
    <m/>
    <m/>
    <m/>
    <m/>
    <m/>
    <m/>
    <m/>
    <m/>
    <m/>
  </r>
  <r>
    <n v="35"/>
    <d v="2021-07-27T00:00:00"/>
    <s v="Testing"/>
    <x v="7"/>
    <x v="34"/>
    <x v="2"/>
    <m/>
    <m/>
    <m/>
    <s v="7 years 8 months "/>
    <s v="7 years 8 months "/>
    <x v="0"/>
    <s v="LinkedIn"/>
    <m/>
    <m/>
    <m/>
    <m/>
    <m/>
    <m/>
    <m/>
    <m/>
    <m/>
    <m/>
    <m/>
    <m/>
    <m/>
    <s v="Salary"/>
    <m/>
    <m/>
  </r>
  <r>
    <n v="36"/>
    <d v="2021-07-30T00:00:00"/>
    <s v="RPA"/>
    <x v="1"/>
    <x v="35"/>
    <x v="3"/>
    <m/>
    <m/>
    <m/>
    <s v="4 years"/>
    <s v="4 years"/>
    <x v="2"/>
    <s v="Vendor"/>
    <s v="Social HR "/>
    <s v="8.5 LPA"/>
    <s v="11 LPA"/>
    <m/>
    <m/>
    <m/>
    <m/>
    <m/>
    <m/>
    <m/>
    <m/>
    <m/>
    <m/>
    <m/>
    <m/>
    <m/>
  </r>
  <r>
    <n v="37"/>
    <d v="2021-07-30T00:00:00"/>
    <s v="RPA"/>
    <x v="2"/>
    <x v="36"/>
    <x v="3"/>
    <m/>
    <m/>
    <s v="Got another offer for 17 LPA"/>
    <s v="3.5 years"/>
    <s v="2.3 years"/>
    <x v="2"/>
    <s v="Vendor"/>
    <s v="Social HR "/>
    <s v="4.5 LPA"/>
    <s v="8 LPA"/>
    <m/>
    <m/>
    <m/>
    <m/>
    <m/>
    <m/>
    <m/>
    <m/>
    <m/>
    <m/>
    <m/>
    <m/>
    <m/>
  </r>
  <r>
    <n v="38"/>
    <d v="2021-07-30T00:00:00"/>
    <s v="RPA"/>
    <x v="2"/>
    <x v="37"/>
    <x v="4"/>
    <m/>
    <m/>
    <s v="Withdrawed"/>
    <s v="3.1 years"/>
    <s v="1+ years"/>
    <x v="2"/>
    <s v="Vendor"/>
    <s v="Social HR "/>
    <s v="6.5 LPA"/>
    <s v="9 LPA"/>
    <m/>
    <m/>
    <m/>
    <m/>
    <m/>
    <m/>
    <m/>
    <m/>
    <m/>
    <m/>
    <m/>
    <m/>
    <m/>
  </r>
  <r>
    <n v="39"/>
    <d v="2021-07-30T00:00:00"/>
    <s v="Testing"/>
    <x v="6"/>
    <x v="38"/>
    <x v="3"/>
    <m/>
    <m/>
    <s v="Did not show up "/>
    <s v="6 years"/>
    <s v="6 years"/>
    <x v="2"/>
    <s v="Refral"/>
    <s v="Lisha Patil"/>
    <s v="7.5 LPA"/>
    <s v="10 LPA"/>
    <m/>
    <m/>
    <m/>
    <m/>
    <m/>
    <m/>
    <m/>
    <m/>
    <m/>
    <m/>
    <m/>
    <m/>
    <m/>
  </r>
  <r>
    <n v="40"/>
    <d v="2021-07-30T00:00:00"/>
    <s v="Testing"/>
    <x v="6"/>
    <x v="39"/>
    <x v="3"/>
    <m/>
    <m/>
    <s v="Not answering calls so dropped off"/>
    <s v="7 years   "/>
    <s v="7 years  "/>
    <x v="2"/>
    <s v="Refral"/>
    <s v="Dilesh Wani"/>
    <s v="6.5 LPA"/>
    <s v="12 LPA"/>
    <m/>
    <m/>
    <m/>
    <m/>
    <m/>
    <m/>
    <m/>
    <m/>
    <m/>
    <m/>
    <m/>
    <m/>
    <m/>
  </r>
  <r>
    <n v="41"/>
    <d v="2021-08-02T00:00:00"/>
    <s v="RPA"/>
    <x v="1"/>
    <x v="40"/>
    <x v="3"/>
    <m/>
    <m/>
    <s v="Did not show up "/>
    <s v="4 years"/>
    <m/>
    <x v="2"/>
    <s v="Vendor"/>
    <s v="Social HR "/>
    <s v="7 LPA"/>
    <s v="12 LPA"/>
    <m/>
    <m/>
    <m/>
    <m/>
    <m/>
    <m/>
    <m/>
    <m/>
    <m/>
    <m/>
    <m/>
    <m/>
    <m/>
  </r>
  <r>
    <n v="42"/>
    <d v="2021-08-02T00:00:00"/>
    <s v="RPA"/>
    <x v="8"/>
    <x v="41"/>
    <x v="4"/>
    <m/>
    <m/>
    <s v="Profile Reject by Zohra "/>
    <s v="4.11 years"/>
    <m/>
    <x v="2"/>
    <s v="Vendor"/>
    <s v="Social HR "/>
    <s v="8 LPA"/>
    <s v="11 LPA"/>
    <m/>
    <m/>
    <m/>
    <m/>
    <m/>
    <m/>
    <m/>
    <m/>
    <m/>
    <m/>
    <m/>
    <m/>
    <m/>
  </r>
  <r>
    <n v="43"/>
    <d v="2021-08-02T00:00:00"/>
    <s v="RPA"/>
    <x v="8"/>
    <x v="42"/>
    <x v="4"/>
    <m/>
    <m/>
    <s v="Profile Reject by Zohra"/>
    <s v="3.6 years"/>
    <m/>
    <x v="2"/>
    <s v="Vendor"/>
    <s v="Social HR "/>
    <s v="7.7 LPA"/>
    <s v="13 LPA"/>
    <m/>
    <m/>
    <m/>
    <m/>
    <m/>
    <m/>
    <m/>
    <m/>
    <m/>
    <m/>
    <m/>
    <m/>
    <m/>
  </r>
  <r>
    <n v="44"/>
    <d v="2021-08-03T00:00:00"/>
    <s v="Testing"/>
    <x v="6"/>
    <x v="43"/>
    <x v="8"/>
    <s v="Aparna"/>
    <s v="13/08/2021 @2pm"/>
    <s v="L1 with ?"/>
    <s v="6.5 years"/>
    <s v="6.5 years"/>
    <x v="0"/>
    <s v="Vendor"/>
    <s v="Social HR "/>
    <s v="10 LPA"/>
    <s v="16 LPA"/>
    <m/>
    <m/>
    <m/>
    <m/>
    <m/>
    <m/>
    <m/>
    <m/>
    <m/>
    <m/>
    <m/>
    <m/>
    <m/>
  </r>
  <r>
    <n v="45"/>
    <d v="2021-08-03T00:00:00"/>
    <s v="Testing"/>
    <x v="0"/>
    <x v="44"/>
    <x v="7"/>
    <m/>
    <m/>
    <m/>
    <s v="5 years"/>
    <s v="5 years"/>
    <x v="2"/>
    <s v="Vendor"/>
    <s v="Social HR "/>
    <s v="7 LPA"/>
    <s v="12 LPA"/>
    <m/>
    <m/>
    <m/>
    <m/>
    <m/>
    <m/>
    <m/>
    <m/>
    <m/>
    <m/>
    <m/>
    <m/>
    <m/>
  </r>
  <r>
    <n v="46"/>
    <d v="2021-08-03T00:00:00"/>
    <s v="Testing"/>
    <x v="9"/>
    <x v="45"/>
    <x v="8"/>
    <m/>
    <m/>
    <s v="L1 with Nisha (SH)"/>
    <s v="5.9 years"/>
    <s v="5.5 years"/>
    <x v="2"/>
    <s v="Vendor"/>
    <s v="Social HR "/>
    <s v="7.2 LPA"/>
    <s v="13 LPA"/>
    <m/>
    <m/>
    <m/>
    <m/>
    <m/>
    <m/>
    <m/>
    <m/>
    <m/>
    <m/>
    <m/>
    <m/>
    <m/>
  </r>
  <r>
    <n v="47"/>
    <d v="2021-08-03T00:00:00"/>
    <s v="Testing"/>
    <x v="5"/>
    <x v="46"/>
    <x v="4"/>
    <m/>
    <m/>
    <s v="Wanted position as a Developer not a Tester"/>
    <s v="3 months "/>
    <s v="3 months "/>
    <x v="4"/>
    <s v="Refral"/>
    <s v="Lisha Patil"/>
    <m/>
    <m/>
    <m/>
    <m/>
    <m/>
    <m/>
    <m/>
    <m/>
    <m/>
    <m/>
    <m/>
    <m/>
    <m/>
    <m/>
    <m/>
  </r>
  <r>
    <n v="48"/>
    <d v="2021-08-04T00:00:00"/>
    <s v="Testing"/>
    <x v="0"/>
    <x v="47"/>
    <x v="8"/>
    <m/>
    <m/>
    <s v="L1 with Nisha (SH)"/>
    <s v="4 years"/>
    <s v="3.8 years"/>
    <x v="2"/>
    <s v="Vendor"/>
    <s v="Social HR "/>
    <s v="8 LPA"/>
    <s v="12 LPA"/>
    <m/>
    <m/>
    <m/>
    <m/>
    <m/>
    <m/>
    <m/>
    <m/>
    <m/>
    <m/>
    <m/>
    <m/>
    <m/>
  </r>
  <r>
    <n v="49"/>
    <d v="2021-08-04T00:00:00"/>
    <s v="Testing"/>
    <x v="6"/>
    <x v="48"/>
    <x v="4"/>
    <m/>
    <m/>
    <m/>
    <s v="5.8 years"/>
    <s v="2.8 years"/>
    <x v="2"/>
    <s v="Vendor"/>
    <s v="Social HR "/>
    <s v="8.5 LPA"/>
    <s v="12 LPA"/>
    <m/>
    <m/>
    <m/>
    <m/>
    <m/>
    <m/>
    <m/>
    <m/>
    <m/>
    <m/>
    <m/>
    <m/>
    <m/>
  </r>
  <r>
    <n v="50"/>
    <d v="2021-08-05T00:00:00"/>
    <s v="Testing"/>
    <x v="6"/>
    <x v="49"/>
    <x v="4"/>
    <m/>
    <m/>
    <m/>
    <s v="10 years"/>
    <s v="10 years"/>
    <x v="2"/>
    <s v="LinkedIn"/>
    <m/>
    <s v="15 LPA"/>
    <s v="40-50%"/>
    <m/>
    <m/>
    <m/>
    <m/>
    <m/>
    <m/>
    <m/>
    <m/>
    <m/>
    <m/>
    <m/>
    <m/>
    <m/>
  </r>
  <r>
    <n v="51"/>
    <d v="2021-08-06T00:00:00"/>
    <s v="RPA"/>
    <x v="1"/>
    <x v="50"/>
    <x v="0"/>
    <m/>
    <m/>
    <m/>
    <s v="8 years"/>
    <s v="5 years"/>
    <x v="1"/>
    <s v="LinkedIn"/>
    <m/>
    <s v="13.15 LPA"/>
    <s v="25-30%"/>
    <m/>
    <m/>
    <m/>
    <m/>
    <m/>
    <m/>
    <m/>
    <m/>
    <m/>
    <m/>
    <m/>
    <m/>
    <m/>
  </r>
  <r>
    <n v="52"/>
    <d v="2021-08-06T00:00:00"/>
    <s v="Testing"/>
    <x v="6"/>
    <x v="51"/>
    <x v="4"/>
    <m/>
    <m/>
    <m/>
    <s v="5 years"/>
    <s v="5 years"/>
    <x v="2"/>
    <s v="LinkedIn"/>
    <m/>
    <s v="9.7 LPA"/>
    <s v="16 LPA"/>
    <m/>
    <m/>
    <m/>
    <m/>
    <m/>
    <m/>
    <m/>
    <m/>
    <m/>
    <m/>
    <m/>
    <m/>
    <m/>
  </r>
  <r>
    <n v="53"/>
    <d v="2021-08-06T00:00:00"/>
    <s v="RPA"/>
    <x v="8"/>
    <x v="52"/>
    <x v="9"/>
    <s v="Aarti"/>
    <s v="13/08/2021 @3pm"/>
    <s v="Directly with client"/>
    <s v="4.1 years"/>
    <s v="3 years"/>
    <x v="0"/>
    <s v="LinkedIn"/>
    <m/>
    <s v="8 LPA"/>
    <s v="15 LPA"/>
    <m/>
    <m/>
    <m/>
    <m/>
    <m/>
    <m/>
    <m/>
    <m/>
    <m/>
    <m/>
    <m/>
    <m/>
    <m/>
  </r>
  <r>
    <n v="54"/>
    <d v="2021-08-06T00:00:00"/>
    <s v="RPA"/>
    <x v="2"/>
    <x v="53"/>
    <x v="8"/>
    <s v="Aarti"/>
    <s v="13/08/2021 @4pm"/>
    <s v="L1 with Nisha/Aparna"/>
    <s v="8 years"/>
    <s v="1 year"/>
    <x v="1"/>
    <s v="LinkedIn"/>
    <m/>
    <m/>
    <s v="As per organization"/>
    <m/>
    <m/>
    <m/>
    <m/>
    <m/>
    <m/>
    <m/>
    <m/>
    <m/>
    <m/>
    <m/>
    <m/>
    <m/>
  </r>
  <r>
    <n v="55"/>
    <d v="2021-08-06T00:00:00"/>
    <s v="RPA"/>
    <x v="2"/>
    <x v="54"/>
    <x v="8"/>
    <m/>
    <m/>
    <s v="L1 Nisha/Aparna"/>
    <s v="2.5 years"/>
    <s v="1.10 years"/>
    <x v="2"/>
    <s v="LinkedIn"/>
    <m/>
    <s v="4.2 LPA"/>
    <s v="6 LPA"/>
    <m/>
    <m/>
    <m/>
    <m/>
    <m/>
    <m/>
    <m/>
    <m/>
    <m/>
    <m/>
    <m/>
    <m/>
    <m/>
  </r>
  <r>
    <n v="56"/>
    <d v="2021-08-06T00:00:00"/>
    <s v="RPA"/>
    <x v="2"/>
    <x v="55"/>
    <x v="8"/>
    <m/>
    <m/>
    <s v="L1 Nisha/Aparna"/>
    <s v="2.5 years"/>
    <s v="2.3 years"/>
    <x v="2"/>
    <s v="LinkedIn"/>
    <m/>
    <s v="2.75 LPA"/>
    <s v="5.5-6 LPA"/>
    <m/>
    <m/>
    <m/>
    <m/>
    <m/>
    <m/>
    <m/>
    <m/>
    <m/>
    <m/>
    <m/>
    <m/>
    <m/>
  </r>
  <r>
    <n v="57"/>
    <d v="2021-08-06T00:00:00"/>
    <s v="RPA"/>
    <x v="2"/>
    <x v="56"/>
    <x v="8"/>
    <m/>
    <m/>
    <s v="L1 with Nisha/Aparna"/>
    <s v="2.8 years"/>
    <s v="2.3 years"/>
    <x v="2"/>
    <s v="LinkedIn"/>
    <m/>
    <s v="4.3 LPA"/>
    <s v="9.5 LPA"/>
    <m/>
    <m/>
    <m/>
    <m/>
    <m/>
    <m/>
    <m/>
    <m/>
    <m/>
    <m/>
    <m/>
    <m/>
    <m/>
  </r>
  <r>
    <n v="58"/>
    <d v="2021-08-06T00:00:00"/>
    <s v="RPA"/>
    <x v="10"/>
    <x v="57"/>
    <x v="10"/>
    <m/>
    <m/>
    <s v="L1 with Shikha-26/08-3pm"/>
    <s v="3.5 years"/>
    <s v="2.5 years"/>
    <x v="2"/>
    <s v="LinkedIn"/>
    <m/>
    <s v="4.04 LPA"/>
    <s v="6-7 LPA"/>
    <m/>
    <m/>
    <m/>
    <m/>
    <m/>
    <m/>
    <m/>
    <m/>
    <m/>
    <m/>
    <m/>
    <m/>
    <m/>
  </r>
  <r>
    <n v="59"/>
    <d v="2021-08-06T00:00:00"/>
    <s v="RPA"/>
    <x v="2"/>
    <x v="58"/>
    <x v="8"/>
    <m/>
    <m/>
    <s v="L1 with Nisha/Aparna"/>
    <s v="2 years"/>
    <s v="1.5 years"/>
    <x v="0"/>
    <s v="LinkedIn"/>
    <m/>
    <s v="3.60 LPA"/>
    <s v="4.5 LPA"/>
    <m/>
    <m/>
    <m/>
    <m/>
    <m/>
    <m/>
    <m/>
    <m/>
    <m/>
    <m/>
    <m/>
    <m/>
    <m/>
  </r>
  <r>
    <n v="60"/>
    <d v="2021-08-06T00:00:00"/>
    <m/>
    <x v="3"/>
    <x v="59"/>
    <x v="4"/>
    <m/>
    <m/>
    <m/>
    <s v="14 years"/>
    <s v="14 years"/>
    <x v="2"/>
    <s v="LinkedIn"/>
    <s v="Offer on hold"/>
    <s v="15 LPA"/>
    <s v="20 LPA"/>
    <m/>
    <m/>
    <m/>
    <m/>
    <m/>
    <m/>
    <m/>
    <m/>
    <m/>
    <m/>
    <m/>
    <m/>
    <m/>
  </r>
  <r>
    <n v="61"/>
    <d v="2021-08-06T00:00:00"/>
    <m/>
    <x v="3"/>
    <x v="60"/>
    <x v="4"/>
    <m/>
    <m/>
    <m/>
    <s v="13+ years"/>
    <s v="13+ years"/>
    <x v="1"/>
    <s v="LinkedIn"/>
    <m/>
    <s v="19 LPA"/>
    <s v="20% hike "/>
    <m/>
    <m/>
    <m/>
    <m/>
    <m/>
    <m/>
    <m/>
    <m/>
    <m/>
    <m/>
    <m/>
    <m/>
    <m/>
  </r>
  <r>
    <n v="62"/>
    <d v="2021-08-06T00:00:00"/>
    <m/>
    <x v="3"/>
    <x v="61"/>
    <x v="5"/>
    <m/>
    <m/>
    <m/>
    <s v="4.5 years"/>
    <s v="4.5 years"/>
    <x v="2"/>
    <s v="LinkedIn"/>
    <m/>
    <s v="3.6 LPA"/>
    <s v="6 LPA (nego)"/>
    <m/>
    <m/>
    <m/>
    <m/>
    <m/>
    <m/>
    <m/>
    <m/>
    <m/>
    <m/>
    <m/>
    <m/>
    <m/>
  </r>
  <r>
    <n v="63"/>
    <d v="2021-08-06T00:00:00"/>
    <m/>
    <x v="3"/>
    <x v="62"/>
    <x v="5"/>
    <m/>
    <m/>
    <m/>
    <s v="11 years"/>
    <s v="11 years"/>
    <x v="2"/>
    <s v="LinkedIn"/>
    <m/>
    <s v="9 LPA"/>
    <s v="12 LPA"/>
    <m/>
    <m/>
    <m/>
    <m/>
    <m/>
    <m/>
    <m/>
    <m/>
    <m/>
    <m/>
    <m/>
    <m/>
    <m/>
  </r>
  <r>
    <n v="64"/>
    <d v="2021-08-06T00:00:00"/>
    <m/>
    <x v="3"/>
    <x v="63"/>
    <x v="0"/>
    <m/>
    <m/>
    <s v="Rejected by Manish and Aarti"/>
    <s v="8 years"/>
    <s v="8 years"/>
    <x v="0"/>
    <s v="LinkedIn"/>
    <m/>
    <s v="5 LPA"/>
    <s v="7.5 LPA"/>
    <m/>
    <m/>
    <m/>
    <m/>
    <m/>
    <m/>
    <m/>
    <m/>
    <m/>
    <m/>
    <m/>
    <m/>
    <m/>
  </r>
  <r>
    <n v="65"/>
    <d v="2021-08-06T00:00:00"/>
    <m/>
    <x v="3"/>
    <x v="64"/>
    <x v="3"/>
    <m/>
    <m/>
    <s v="Not interested"/>
    <s v="7 years"/>
    <s v="7 years"/>
    <x v="0"/>
    <s v="LinkedIn"/>
    <m/>
    <s v="9 LPA"/>
    <s v="15% hike"/>
    <m/>
    <m/>
    <m/>
    <m/>
    <m/>
    <m/>
    <m/>
    <m/>
    <m/>
    <m/>
    <m/>
    <m/>
    <m/>
  </r>
  <r>
    <n v="66"/>
    <d v="2021-08-06T00:00:00"/>
    <m/>
    <x v="3"/>
    <x v="65"/>
    <x v="0"/>
    <m/>
    <m/>
    <s v="Rejected by Manish and Aarti"/>
    <s v="12 years"/>
    <s v="12 years"/>
    <x v="1"/>
    <s v="LinkedIn"/>
    <m/>
    <s v="8.50 LPA"/>
    <s v="10 LPA"/>
    <m/>
    <m/>
    <m/>
    <m/>
    <m/>
    <m/>
    <m/>
    <m/>
    <m/>
    <m/>
    <m/>
    <m/>
    <m/>
  </r>
  <r>
    <n v="67"/>
    <d v="2021-08-06T00:00:00"/>
    <m/>
    <x v="3"/>
    <x v="66"/>
    <x v="5"/>
    <m/>
    <m/>
    <m/>
    <s v="9 years"/>
    <s v="9 years"/>
    <x v="2"/>
    <s v="LinkedIn"/>
    <m/>
    <s v="12.5 LPA"/>
    <s v="20% hike "/>
    <m/>
    <m/>
    <m/>
    <m/>
    <m/>
    <m/>
    <m/>
    <m/>
    <m/>
    <m/>
    <m/>
    <m/>
    <m/>
  </r>
  <r>
    <n v="68"/>
    <d v="2021-08-06T00:00:00"/>
    <m/>
    <x v="3"/>
    <x v="67"/>
    <x v="8"/>
    <m/>
    <m/>
    <m/>
    <s v="7 years"/>
    <s v="4 years"/>
    <x v="0"/>
    <s v="LinkedIn"/>
    <m/>
    <s v="9 LPA"/>
    <s v="11 LPA"/>
    <m/>
    <m/>
    <m/>
    <m/>
    <m/>
    <m/>
    <m/>
    <m/>
    <m/>
    <m/>
    <m/>
    <m/>
    <m/>
  </r>
  <r>
    <n v="69"/>
    <d v="2021-08-06T00:00:00"/>
    <m/>
    <x v="3"/>
    <x v="68"/>
    <x v="6"/>
    <m/>
    <m/>
    <s v="Rejected by Manish  "/>
    <s v="4+ years"/>
    <s v="4+ years "/>
    <x v="0"/>
    <s v="LinkedIn"/>
    <m/>
    <s v="6 LPA"/>
    <s v="10% hike"/>
    <m/>
    <m/>
    <m/>
    <m/>
    <m/>
    <m/>
    <m/>
    <m/>
    <m/>
    <m/>
    <m/>
    <m/>
    <m/>
  </r>
  <r>
    <n v="70"/>
    <d v="2021-08-06T00:00:00"/>
    <m/>
    <x v="3"/>
    <x v="69"/>
    <x v="7"/>
    <m/>
    <m/>
    <s v="Selected by Manish"/>
    <s v="5 years"/>
    <s v="5 years"/>
    <x v="0"/>
    <s v="LinkedIn"/>
    <m/>
    <s v="6 LPA"/>
    <s v="30% hike"/>
    <m/>
    <m/>
    <m/>
    <m/>
    <m/>
    <m/>
    <m/>
    <m/>
    <m/>
    <m/>
    <m/>
    <m/>
    <m/>
  </r>
  <r>
    <n v="71"/>
    <d v="2021-08-06T00:00:00"/>
    <s v="RPA"/>
    <x v="3"/>
    <x v="70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2"/>
    <d v="2021-08-06T00:00:00"/>
    <s v="RPA"/>
    <x v="1"/>
    <x v="71"/>
    <x v="7"/>
    <m/>
    <m/>
    <s v="Handover to Tejashree"/>
    <s v="5 years"/>
    <s v="3 years"/>
    <x v="0"/>
    <s v="LinkedIn"/>
    <m/>
    <s v="3.3 LPA"/>
    <s v="10 LPA"/>
    <m/>
    <m/>
    <m/>
    <m/>
    <m/>
    <m/>
    <m/>
    <m/>
    <m/>
    <m/>
    <m/>
    <m/>
    <m/>
  </r>
  <r>
    <n v="73"/>
    <d v="2021-08-06T00:00:00"/>
    <s v="RPA"/>
    <x v="11"/>
    <x v="72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4"/>
    <d v="2021-08-06T00:00:00"/>
    <s v="RPA"/>
    <x v="11"/>
    <x v="73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5"/>
    <d v="2021-08-06T00:00:00"/>
    <s v="RPA"/>
    <x v="11"/>
    <x v="74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6"/>
    <d v="2021-08-06T00:00:00"/>
    <s v="RPA"/>
    <x v="11"/>
    <x v="75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7"/>
    <d v="2021-08-06T00:00:00"/>
    <s v="RPA"/>
    <x v="8"/>
    <x v="76"/>
    <x v="4"/>
    <m/>
    <m/>
    <m/>
    <m/>
    <m/>
    <x v="4"/>
    <s v="I-focal"/>
    <m/>
    <m/>
    <m/>
    <m/>
    <m/>
    <m/>
    <m/>
    <m/>
    <m/>
    <m/>
    <m/>
    <m/>
    <m/>
    <m/>
    <m/>
    <m/>
  </r>
  <r>
    <n v="78"/>
    <d v="2021-08-06T00:00:00"/>
    <s v="RPA"/>
    <x v="2"/>
    <x v="77"/>
    <x v="8"/>
    <m/>
    <m/>
    <m/>
    <m/>
    <m/>
    <x v="4"/>
    <s v="I-focal"/>
    <m/>
    <m/>
    <m/>
    <m/>
    <m/>
    <m/>
    <m/>
    <m/>
    <m/>
    <m/>
    <m/>
    <m/>
    <m/>
    <m/>
    <m/>
    <m/>
  </r>
  <r>
    <n v="79"/>
    <d v="2021-08-06T00:00:00"/>
    <s v="RPA"/>
    <x v="1"/>
    <x v="78"/>
    <x v="8"/>
    <m/>
    <m/>
    <m/>
    <m/>
    <m/>
    <x v="4"/>
    <s v="I-focal"/>
    <m/>
    <m/>
    <m/>
    <m/>
    <m/>
    <m/>
    <m/>
    <m/>
    <m/>
    <m/>
    <m/>
    <m/>
    <m/>
    <m/>
    <m/>
    <m/>
  </r>
  <r>
    <n v="80"/>
    <d v="2021-08-09T00:00:00"/>
    <s v="RPA"/>
    <x v="2"/>
    <x v="79"/>
    <x v="8"/>
    <m/>
    <m/>
    <m/>
    <s v="2.2 years"/>
    <s v="2 years"/>
    <x v="2"/>
    <s v="LinkedIn"/>
    <m/>
    <s v="4.4 LPA"/>
    <s v="8 LPA"/>
    <m/>
    <m/>
    <m/>
    <m/>
    <m/>
    <m/>
    <m/>
    <m/>
    <m/>
    <m/>
    <m/>
    <m/>
    <m/>
  </r>
  <r>
    <n v="81"/>
    <d v="2021-08-09T00:00:00"/>
    <s v="RPA"/>
    <x v="1"/>
    <x v="80"/>
    <x v="0"/>
    <m/>
    <m/>
    <s v="Not able to answer basic Uipath questions"/>
    <s v="5 years"/>
    <s v="3 years"/>
    <x v="2"/>
    <s v="LinkedIn"/>
    <m/>
    <s v="4.5 LPA"/>
    <s v="11 LPA"/>
    <m/>
    <m/>
    <m/>
    <m/>
    <m/>
    <m/>
    <m/>
    <m/>
    <m/>
    <m/>
    <m/>
    <m/>
    <m/>
  </r>
  <r>
    <n v="82"/>
    <d v="2021-08-09T00:00:00"/>
    <s v="Testing"/>
    <x v="6"/>
    <x v="81"/>
    <x v="4"/>
    <m/>
    <m/>
    <m/>
    <s v="7 years"/>
    <s v="7 years"/>
    <x v="2"/>
    <s v="LinkedIn"/>
    <m/>
    <s v="16.10 LPA"/>
    <s v="21-22 LPA"/>
    <m/>
    <m/>
    <m/>
    <m/>
    <m/>
    <m/>
    <m/>
    <m/>
    <m/>
    <m/>
    <m/>
    <m/>
    <m/>
  </r>
  <r>
    <n v="83"/>
    <d v="2021-08-09T00:00:00"/>
    <s v="Testing"/>
    <x v="6"/>
    <x v="82"/>
    <x v="4"/>
    <m/>
    <m/>
    <m/>
    <s v="7.10 years"/>
    <s v="7.10 years"/>
    <x v="0"/>
    <s v="LinkedIn"/>
    <m/>
    <s v="12.25 LPA"/>
    <s v="20+ LPA"/>
    <m/>
    <m/>
    <m/>
    <m/>
    <m/>
    <m/>
    <m/>
    <m/>
    <m/>
    <m/>
    <m/>
    <m/>
    <m/>
  </r>
  <r>
    <n v="84"/>
    <d v="2021-08-09T00:00:00"/>
    <s v="Testing"/>
    <x v="6"/>
    <x v="83"/>
    <x v="4"/>
    <m/>
    <m/>
    <m/>
    <s v="6.2 years"/>
    <s v="6.2 years"/>
    <x v="2"/>
    <s v="LinkedIn"/>
    <m/>
    <s v="11.6 LPA"/>
    <s v="20+ LPA"/>
    <m/>
    <m/>
    <m/>
    <m/>
    <m/>
    <m/>
    <m/>
    <m/>
    <m/>
    <m/>
    <m/>
    <m/>
    <m/>
  </r>
  <r>
    <n v="85"/>
    <d v="2021-08-09T00:00:00"/>
    <s v="Testing"/>
    <x v="6"/>
    <x v="84"/>
    <x v="4"/>
    <m/>
    <m/>
    <m/>
    <s v="7 years"/>
    <s v="7 years"/>
    <x v="2"/>
    <s v="LinkedIn"/>
    <m/>
    <s v="6.3 LPA"/>
    <s v="10 LPA"/>
    <m/>
    <m/>
    <m/>
    <m/>
    <m/>
    <m/>
    <m/>
    <m/>
    <m/>
    <m/>
    <m/>
    <m/>
    <m/>
  </r>
  <r>
    <n v="86"/>
    <d v="2021-08-09T00:00:00"/>
    <s v="Testing"/>
    <x v="6"/>
    <x v="85"/>
    <x v="4"/>
    <m/>
    <m/>
    <m/>
    <s v="7 years"/>
    <s v="5 years"/>
    <x v="0"/>
    <s v="LinkedIn"/>
    <m/>
    <s v="6 LPA"/>
    <s v="7+ LPA"/>
    <m/>
    <m/>
    <m/>
    <m/>
    <m/>
    <m/>
    <m/>
    <m/>
    <m/>
    <m/>
    <m/>
    <m/>
    <m/>
  </r>
  <r>
    <n v="87"/>
    <d v="2021-08-09T00:00:00"/>
    <s v="Testing"/>
    <x v="0"/>
    <x v="86"/>
    <x v="0"/>
    <m/>
    <m/>
    <s v="Rejected by Manali"/>
    <s v="3+ years"/>
    <s v="3+ years"/>
    <x v="2"/>
    <s v="LinkedIn"/>
    <m/>
    <s v="3.4 LPA"/>
    <s v="7.5 LPA"/>
    <m/>
    <m/>
    <m/>
    <m/>
    <m/>
    <m/>
    <m/>
    <m/>
    <m/>
    <m/>
    <m/>
    <m/>
    <m/>
  </r>
  <r>
    <n v="88"/>
    <d v="2021-08-09T00:00:00"/>
    <s v="RPA"/>
    <x v="12"/>
    <x v="87"/>
    <x v="8"/>
    <m/>
    <m/>
    <s v="L1 with Nisha/Aparna"/>
    <s v="5.8 years"/>
    <s v="2.8 years"/>
    <x v="0"/>
    <s v="LinkedIn"/>
    <s v="offer on hold-12.5 LPA"/>
    <s v="7.5 LPA"/>
    <s v="16 LPA"/>
    <m/>
    <m/>
    <m/>
    <m/>
    <m/>
    <m/>
    <m/>
    <m/>
    <m/>
    <m/>
    <m/>
    <m/>
    <m/>
  </r>
  <r>
    <n v="89"/>
    <d v="2021-08-09T00:00:00"/>
    <s v="Testing"/>
    <x v="6"/>
    <x v="88"/>
    <x v="4"/>
    <m/>
    <m/>
    <m/>
    <s v="7 years"/>
    <s v="7 years"/>
    <x v="3"/>
    <s v="LinkedIn"/>
    <m/>
    <s v="10 LPA"/>
    <s v="14-15 LPA"/>
    <m/>
    <m/>
    <m/>
    <m/>
    <m/>
    <m/>
    <m/>
    <m/>
    <m/>
    <m/>
    <m/>
    <m/>
    <m/>
  </r>
  <r>
    <n v="90"/>
    <d v="2021-08-09T00:00:00"/>
    <s v="RPA"/>
    <x v="12"/>
    <x v="89"/>
    <x v="8"/>
    <m/>
    <m/>
    <s v="L1 with Nisha/Aparna"/>
    <s v="8 years"/>
    <s v="2 years"/>
    <x v="2"/>
    <s v="LinkedIn"/>
    <s v="offer on hold-14 LPA"/>
    <s v="10 LPA"/>
    <s v="17 LPA"/>
    <m/>
    <m/>
    <m/>
    <m/>
    <m/>
    <m/>
    <m/>
    <m/>
    <m/>
    <m/>
    <m/>
    <m/>
    <m/>
  </r>
  <r>
    <n v="91"/>
    <d v="2021-08-09T00:00:00"/>
    <s v="RPA"/>
    <x v="2"/>
    <x v="90"/>
    <x v="4"/>
    <m/>
    <m/>
    <m/>
    <s v="2.1 years"/>
    <s v="2.1 years"/>
    <x v="3"/>
    <s v="LinkedIn"/>
    <m/>
    <s v="7.51 LPA"/>
    <s v="10-11 LPA"/>
    <m/>
    <m/>
    <m/>
    <m/>
    <m/>
    <m/>
    <m/>
    <m/>
    <m/>
    <m/>
    <m/>
    <m/>
    <m/>
  </r>
  <r>
    <n v="92"/>
    <d v="2021-08-09T00:00:00"/>
    <s v="Testing"/>
    <x v="5"/>
    <x v="91"/>
    <x v="0"/>
    <m/>
    <m/>
    <s v="Rejected by Kirti"/>
    <s v="2.3 years"/>
    <s v="2.3 years"/>
    <x v="0"/>
    <s v="LinkedIn"/>
    <m/>
    <s v="4 LPA"/>
    <s v="6 LPA"/>
    <m/>
    <m/>
    <m/>
    <m/>
    <m/>
    <m/>
    <m/>
    <m/>
    <m/>
    <m/>
    <m/>
    <m/>
    <m/>
  </r>
  <r>
    <n v="93"/>
    <d v="2021-08-09T00:00:00"/>
    <s v="Testing"/>
    <x v="0"/>
    <x v="92"/>
    <x v="8"/>
    <m/>
    <m/>
    <s v="L1 with Aparna-25/08-2pm"/>
    <s v="9.5 years"/>
    <s v="5 years"/>
    <x v="2"/>
    <s v="LinkedIn"/>
    <m/>
    <s v="6 LPA"/>
    <s v="9.5-10 LPA"/>
    <m/>
    <m/>
    <m/>
    <m/>
    <m/>
    <m/>
    <m/>
    <m/>
    <m/>
    <m/>
    <m/>
    <m/>
    <m/>
  </r>
  <r>
    <n v="94"/>
    <d v="2021-08-09T00:00:00"/>
    <s v="RPA"/>
    <x v="10"/>
    <x v="93"/>
    <x v="7"/>
    <m/>
    <m/>
    <s v="Selected By Zohra"/>
    <s v="5.6 years"/>
    <s v="5.6 years"/>
    <x v="2"/>
    <s v="LinkedIn"/>
    <s v="offer on hold-17 LPA"/>
    <s v="8.4 LPA"/>
    <s v="18 LPA"/>
    <m/>
    <m/>
    <m/>
    <m/>
    <m/>
    <m/>
    <m/>
    <m/>
    <m/>
    <m/>
    <m/>
    <m/>
    <m/>
  </r>
  <r>
    <n v="95"/>
    <d v="2021-08-09T00:00:00"/>
    <s v="RPA"/>
    <x v="10"/>
    <x v="94"/>
    <x v="4"/>
    <m/>
    <m/>
    <m/>
    <s v="3.9 years"/>
    <s v="2.9 years"/>
    <x v="0"/>
    <s v="LinkedIn"/>
    <s v="offer on hold-11 LPA"/>
    <s v="6.6 LPA"/>
    <s v="12 LPA"/>
    <m/>
    <m/>
    <m/>
    <m/>
    <m/>
    <m/>
    <m/>
    <m/>
    <m/>
    <m/>
    <m/>
    <m/>
    <m/>
  </r>
  <r>
    <n v="96"/>
    <d v="2021-08-09T00:00:00"/>
    <s v="RPA"/>
    <x v="2"/>
    <x v="95"/>
    <x v="8"/>
    <m/>
    <m/>
    <s v="L1 with Nisha/Aparna"/>
    <s v="2.9 years"/>
    <s v="2.5 years"/>
    <x v="2"/>
    <s v="LinkedIn"/>
    <m/>
    <s v="3.8 LPA"/>
    <s v="6-6.5 LPA"/>
    <m/>
    <m/>
    <m/>
    <m/>
    <m/>
    <m/>
    <m/>
    <m/>
    <m/>
    <m/>
    <m/>
    <m/>
    <m/>
  </r>
  <r>
    <n v="97"/>
    <d v="2021-08-09T00:00:00"/>
    <s v="Testing"/>
    <x v="0"/>
    <x v="96"/>
    <x v="8"/>
    <m/>
    <m/>
    <s v="L1 with Shrikant (later)"/>
    <s v="2.9 years"/>
    <s v="2.9 years"/>
    <x v="3"/>
    <s v="LinkedIn"/>
    <m/>
    <s v="4.2 LPA"/>
    <s v="7 LPA"/>
    <m/>
    <m/>
    <m/>
    <m/>
    <m/>
    <m/>
    <m/>
    <m/>
    <m/>
    <m/>
    <m/>
    <m/>
    <m/>
  </r>
  <r>
    <n v="98"/>
    <d v="2021-08-09T00:00:00"/>
    <s v="RPA"/>
    <x v="1"/>
    <x v="97"/>
    <x v="11"/>
    <m/>
    <m/>
    <s v="CTC issue"/>
    <s v="4.1 years"/>
    <s v="3.8 years"/>
    <x v="2"/>
    <s v="LinkedIn"/>
    <s v="offer on hold-11 LPA"/>
    <s v="7.6 LPA"/>
    <s v="13 LPA"/>
    <m/>
    <m/>
    <m/>
    <m/>
    <m/>
    <s v="7th Oct 2021"/>
    <m/>
    <m/>
    <m/>
    <m/>
    <s v="Salary"/>
    <m/>
    <m/>
  </r>
  <r>
    <n v="99"/>
    <d v="2021-08-09T00:00:00"/>
    <s v="Testing"/>
    <x v="6"/>
    <x v="98"/>
    <x v="3"/>
    <m/>
    <m/>
    <s v="L1 with Aparna-19/08-3pm"/>
    <s v="9 years"/>
    <s v="9 years"/>
    <x v="2"/>
    <s v="LinkedIn"/>
    <s v="offer on hold-15 LPA"/>
    <s v="9.3 LPA"/>
    <s v="15 LPA"/>
    <m/>
    <m/>
    <m/>
    <m/>
    <m/>
    <m/>
    <m/>
    <m/>
    <m/>
    <m/>
    <m/>
    <m/>
    <m/>
  </r>
  <r>
    <n v="100"/>
    <d v="2021-08-09T00:00:00"/>
    <s v="Testing"/>
    <x v="6"/>
    <x v="99"/>
    <x v="7"/>
    <m/>
    <m/>
    <s v="Handover to Tejashree"/>
    <s v="9 years"/>
    <s v="9 years"/>
    <x v="2"/>
    <s v="LinkedIn"/>
    <m/>
    <s v="8.5 LPA"/>
    <s v="14 LPA"/>
    <m/>
    <m/>
    <m/>
    <m/>
    <m/>
    <m/>
    <m/>
    <m/>
    <m/>
    <m/>
    <m/>
    <m/>
    <m/>
  </r>
  <r>
    <n v="101"/>
    <d v="2021-08-09T00:00:00"/>
    <s v="Testing"/>
    <x v="6"/>
    <x v="100"/>
    <x v="8"/>
    <m/>
    <m/>
    <s v="L1 with Aparna-24/08-3pm"/>
    <s v="8.3 years"/>
    <s v="6.3 years"/>
    <x v="2"/>
    <s v="LinkedIn"/>
    <s v="offer on hold-13 LPA"/>
    <s v="8 LPA"/>
    <s v="15 LPA"/>
    <m/>
    <m/>
    <m/>
    <m/>
    <m/>
    <m/>
    <m/>
    <m/>
    <m/>
    <m/>
    <m/>
    <m/>
    <m/>
  </r>
  <r>
    <n v="102"/>
    <d v="2021-08-09T00:00:00"/>
    <s v="Testing"/>
    <x v="11"/>
    <x v="101"/>
    <x v="4"/>
    <m/>
    <m/>
    <s v="Rejected by Aarti "/>
    <s v="7.9 years"/>
    <s v="2+ years"/>
    <x v="2"/>
    <s v="LinkedIn"/>
    <s v="offer on hold-18.50 LPA"/>
    <s v="11.55 LPA"/>
    <s v="20 LPA"/>
    <m/>
    <m/>
    <m/>
    <m/>
    <m/>
    <m/>
    <m/>
    <m/>
    <m/>
    <m/>
    <m/>
    <m/>
    <m/>
  </r>
  <r>
    <n v="103"/>
    <d v="2021-08-09T00:00:00"/>
    <s v="Testing"/>
    <x v="6"/>
    <x v="102"/>
    <x v="8"/>
    <m/>
    <m/>
    <s v="Direct L2 with Aarti-24/08-3pm"/>
    <s v="14.5 years"/>
    <s v="7 years"/>
    <x v="2"/>
    <s v="LinkedIn"/>
    <m/>
    <s v="9.10 LPA"/>
    <s v="30% hike"/>
    <m/>
    <m/>
    <m/>
    <m/>
    <m/>
    <m/>
    <m/>
    <m/>
    <m/>
    <m/>
    <m/>
    <m/>
    <m/>
  </r>
  <r>
    <n v="104"/>
    <d v="2021-08-10T00:00:00"/>
    <s v="Testing"/>
    <x v="0"/>
    <x v="103"/>
    <x v="11"/>
    <m/>
    <m/>
    <s v="Handover to Tejashree"/>
    <s v="3.4 years"/>
    <s v="3.4 years"/>
    <x v="0"/>
    <s v="LinkedIn"/>
    <m/>
    <s v="10.75 LPA"/>
    <s v="12-12.5 LPA"/>
    <m/>
    <m/>
    <m/>
    <m/>
    <m/>
    <m/>
    <m/>
    <m/>
    <m/>
    <m/>
    <m/>
    <m/>
    <m/>
  </r>
  <r>
    <n v="105"/>
    <d v="2021-08-10T00:00:00"/>
    <s v="RPA"/>
    <x v="2"/>
    <x v="104"/>
    <x v="8"/>
    <m/>
    <m/>
    <s v="Profile cannot be seen"/>
    <s v="2.8 years"/>
    <s v="2.5 years"/>
    <x v="2"/>
    <s v="LinkedIn"/>
    <m/>
    <s v="4.5 LPA"/>
    <s v="7.5-8.5 LPA"/>
    <m/>
    <m/>
    <m/>
    <m/>
    <m/>
    <m/>
    <m/>
    <m/>
    <m/>
    <m/>
    <m/>
    <m/>
    <m/>
  </r>
  <r>
    <n v="106"/>
    <d v="2021-08-10T00:00:00"/>
    <s v="Testing"/>
    <x v="0"/>
    <x v="105"/>
    <x v="8"/>
    <m/>
    <m/>
    <s v="L1 with Nisha"/>
    <s v="8 years"/>
    <s v="4 years"/>
    <x v="2"/>
    <s v="LinkedIn"/>
    <m/>
    <s v="12 LPA"/>
    <s v="16 LPA"/>
    <m/>
    <m/>
    <m/>
    <m/>
    <m/>
    <m/>
    <m/>
    <m/>
    <m/>
    <m/>
    <m/>
    <m/>
    <m/>
  </r>
  <r>
    <n v="107"/>
    <d v="2021-08-10T00:00:00"/>
    <s v="RPA"/>
    <x v="2"/>
    <x v="106"/>
    <x v="8"/>
    <m/>
    <m/>
    <s v="Profile cannot be seen"/>
    <s v="4 years"/>
    <s v="2.5 years"/>
    <x v="2"/>
    <s v="LinkedIn"/>
    <s v="offer on hold-17 LPA"/>
    <s v="10.6 LPA"/>
    <s v="17 LPA"/>
    <m/>
    <m/>
    <m/>
    <m/>
    <m/>
    <m/>
    <m/>
    <m/>
    <m/>
    <m/>
    <m/>
    <m/>
    <m/>
  </r>
  <r>
    <n v="108"/>
    <d v="2021-08-10T00:00:00"/>
    <s v="RPA"/>
    <x v="2"/>
    <x v="107"/>
    <x v="8"/>
    <m/>
    <m/>
    <s v="Profile cannot be seen"/>
    <s v="2.3 years"/>
    <s v="2.3 years"/>
    <x v="2"/>
    <s v="LinkedIn"/>
    <s v="offer on hold-7.5 LPA"/>
    <s v="3.64 LPA"/>
    <s v="8 LPA"/>
    <m/>
    <m/>
    <m/>
    <m/>
    <m/>
    <m/>
    <m/>
    <m/>
    <m/>
    <m/>
    <m/>
    <m/>
    <m/>
  </r>
  <r>
    <n v="109"/>
    <d v="2021-08-10T00:00:00"/>
    <s v="Testing"/>
    <x v="0"/>
    <x v="108"/>
    <x v="4"/>
    <m/>
    <m/>
    <s v="Rejected by Aarti "/>
    <s v="8 years"/>
    <s v="4 years"/>
    <x v="2"/>
    <s v="LinkedIn"/>
    <m/>
    <s v="9 LPA"/>
    <s v="As per organization"/>
    <m/>
    <m/>
    <m/>
    <m/>
    <m/>
    <m/>
    <m/>
    <m/>
    <m/>
    <m/>
    <m/>
    <m/>
    <m/>
  </r>
  <r>
    <n v="110"/>
    <d v="2021-08-10T00:00:00"/>
    <s v="RPA"/>
    <x v="12"/>
    <x v="109"/>
    <x v="5"/>
    <m/>
    <m/>
    <m/>
    <s v="3 years"/>
    <s v="2.8 years"/>
    <x v="2"/>
    <s v="LinkedIn"/>
    <m/>
    <s v="7.8 LPA"/>
    <s v="10 LPA"/>
    <m/>
    <m/>
    <m/>
    <m/>
    <m/>
    <m/>
    <m/>
    <m/>
    <m/>
    <m/>
    <m/>
    <m/>
    <m/>
  </r>
  <r>
    <n v="111"/>
    <d v="2021-08-11T00:00:00"/>
    <s v="Testing"/>
    <x v="11"/>
    <x v="110"/>
    <x v="4"/>
    <m/>
    <m/>
    <s v="call not picking up-call again"/>
    <m/>
    <m/>
    <x v="4"/>
    <s v="LinkedIn"/>
    <m/>
    <m/>
    <m/>
    <m/>
    <m/>
    <m/>
    <m/>
    <m/>
    <m/>
    <m/>
    <m/>
    <m/>
    <m/>
    <m/>
    <m/>
    <m/>
  </r>
  <r>
    <n v="112"/>
    <d v="2021-08-11T00:00:00"/>
    <s v="Testing"/>
    <x v="0"/>
    <x v="111"/>
    <x v="4"/>
    <m/>
    <m/>
    <s v="Rejected by Aarti "/>
    <m/>
    <m/>
    <x v="4"/>
    <s v="LinkedIn"/>
    <m/>
    <m/>
    <m/>
    <m/>
    <m/>
    <m/>
    <m/>
    <m/>
    <m/>
    <m/>
    <m/>
    <m/>
    <m/>
    <m/>
    <m/>
    <m/>
  </r>
  <r>
    <n v="113"/>
    <d v="2021-08-12T00:00:00"/>
    <s v="Testing"/>
    <x v="9"/>
    <x v="112"/>
    <x v="8"/>
    <m/>
    <m/>
    <s v="L1 with Shrikant/Pallavi"/>
    <s v="6 years"/>
    <m/>
    <x v="2"/>
    <s v="Vendor"/>
    <m/>
    <s v="7.4 LPA"/>
    <s v="13 LPA"/>
    <m/>
    <m/>
    <m/>
    <m/>
    <m/>
    <m/>
    <m/>
    <m/>
    <m/>
    <m/>
    <m/>
    <m/>
    <m/>
  </r>
  <r>
    <n v="114"/>
    <d v="2021-08-12T00:00:00"/>
    <s v="Testing"/>
    <x v="9"/>
    <x v="113"/>
    <x v="8"/>
    <m/>
    <m/>
    <s v="L1 with Shrikant/Pallavi"/>
    <s v="5 years"/>
    <m/>
    <x v="2"/>
    <s v="Vendor"/>
    <m/>
    <s v="5.5 LPA"/>
    <s v="9 LPA"/>
    <m/>
    <m/>
    <m/>
    <m/>
    <m/>
    <m/>
    <m/>
    <m/>
    <m/>
    <m/>
    <m/>
    <m/>
    <m/>
  </r>
  <r>
    <n v="115"/>
    <d v="2021-08-12T00:00:00"/>
    <s v="Testing"/>
    <x v="9"/>
    <x v="114"/>
    <x v="8"/>
    <m/>
    <m/>
    <s v="L1 with Shrikant/Pallavi"/>
    <s v="6.4 years"/>
    <m/>
    <x v="2"/>
    <s v="Vendor"/>
    <m/>
    <s v="8.1 LPA"/>
    <s v="12 LPA"/>
    <m/>
    <m/>
    <m/>
    <m/>
    <m/>
    <m/>
    <m/>
    <m/>
    <m/>
    <m/>
    <m/>
    <m/>
    <m/>
  </r>
  <r>
    <n v="116"/>
    <d v="2021-08-12T00:00:00"/>
    <s v="Testing"/>
    <x v="6"/>
    <x v="115"/>
    <x v="10"/>
    <m/>
    <m/>
    <s v="L1 Round with Aarti-19/08-4pm"/>
    <s v="7 years"/>
    <m/>
    <x v="0"/>
    <s v="Vendor"/>
    <m/>
    <s v="8 LPA"/>
    <s v="12 LPA"/>
    <m/>
    <m/>
    <m/>
    <m/>
    <m/>
    <m/>
    <m/>
    <m/>
    <m/>
    <m/>
    <m/>
    <m/>
    <m/>
  </r>
  <r>
    <n v="117"/>
    <d v="2021-08-12T00:00:00"/>
    <s v="Testing"/>
    <x v="6"/>
    <x v="116"/>
    <x v="8"/>
    <m/>
    <m/>
    <m/>
    <s v="9 years"/>
    <m/>
    <x v="2"/>
    <s v="Vendor"/>
    <m/>
    <s v="12 LPA"/>
    <s v="19 LPA"/>
    <m/>
    <m/>
    <m/>
    <m/>
    <m/>
    <m/>
    <m/>
    <m/>
    <m/>
    <m/>
    <m/>
    <m/>
    <m/>
  </r>
  <r>
    <n v="118"/>
    <d v="2021-08-16T00:00:00"/>
    <s v="RPA"/>
    <x v="10"/>
    <x v="117"/>
    <x v="8"/>
    <m/>
    <m/>
    <m/>
    <s v="4.8 years"/>
    <m/>
    <x v="2"/>
    <s v="Vendor"/>
    <s v="offer on hold-10.8 LPA"/>
    <s v="6.3 LPA"/>
    <s v="11 LPA"/>
    <m/>
    <m/>
    <m/>
    <m/>
    <m/>
    <m/>
    <m/>
    <m/>
    <m/>
    <m/>
    <m/>
    <m/>
    <m/>
  </r>
  <r>
    <n v="119"/>
    <d v="2021-08-16T00:00:00"/>
    <s v="RPA"/>
    <x v="10"/>
    <x v="118"/>
    <x v="8"/>
    <m/>
    <m/>
    <m/>
    <s v="3 years"/>
    <m/>
    <x v="2"/>
    <s v="Vendor"/>
    <s v="offer on hold-9 LPA"/>
    <s v="6 LPA"/>
    <s v="10 LPA"/>
    <m/>
    <m/>
    <m/>
    <m/>
    <m/>
    <m/>
    <m/>
    <m/>
    <m/>
    <m/>
    <m/>
    <m/>
    <m/>
  </r>
  <r>
    <n v="120"/>
    <d v="2021-08-16T00:00:00"/>
    <s v="RPA"/>
    <x v="1"/>
    <x v="119"/>
    <x v="7"/>
    <m/>
    <m/>
    <s v="Selected by Zohra"/>
    <s v="4.6 years"/>
    <m/>
    <x v="1"/>
    <s v="Vendor"/>
    <s v="offer on hold-14 LPA"/>
    <s v="8.12 LPA"/>
    <s v="14 LPA"/>
    <m/>
    <m/>
    <m/>
    <m/>
    <m/>
    <m/>
    <m/>
    <m/>
    <m/>
    <m/>
    <m/>
    <m/>
    <m/>
  </r>
  <r>
    <n v="121"/>
    <d v="2021-08-16T00:00:00"/>
    <s v="Testing"/>
    <x v="0"/>
    <x v="120"/>
    <x v="8"/>
    <m/>
    <m/>
    <m/>
    <s v="3.6 years"/>
    <m/>
    <x v="0"/>
    <s v="Vendor"/>
    <m/>
    <s v="4.8 LPA"/>
    <s v="7.5 LPA"/>
    <m/>
    <m/>
    <m/>
    <m/>
    <m/>
    <m/>
    <m/>
    <m/>
    <m/>
    <m/>
    <m/>
    <m/>
    <m/>
  </r>
  <r>
    <n v="122"/>
    <d v="2021-08-16T00:00:00"/>
    <s v="Testing"/>
    <x v="0"/>
    <x v="121"/>
    <x v="8"/>
    <m/>
    <m/>
    <m/>
    <s v="3.5 years"/>
    <m/>
    <x v="0"/>
    <s v="Vendor"/>
    <m/>
    <s v="1.8 LPA"/>
    <s v="As per organization"/>
    <m/>
    <m/>
    <m/>
    <m/>
    <m/>
    <m/>
    <m/>
    <m/>
    <m/>
    <m/>
    <m/>
    <m/>
    <m/>
  </r>
  <r>
    <n v="123"/>
    <d v="2021-08-16T00:00:00"/>
    <s v="Testing"/>
    <x v="0"/>
    <x v="122"/>
    <x v="8"/>
    <m/>
    <m/>
    <m/>
    <s v="4.5 years"/>
    <m/>
    <x v="2"/>
    <s v="Vendor"/>
    <m/>
    <s v="7 LPA"/>
    <s v="11 LPA"/>
    <m/>
    <m/>
    <m/>
    <m/>
    <m/>
    <m/>
    <m/>
    <m/>
    <m/>
    <m/>
    <m/>
    <m/>
    <m/>
  </r>
  <r>
    <n v="124"/>
    <d v="2021-08-16T00:00:00"/>
    <s v="Testing"/>
    <x v="0"/>
    <x v="123"/>
    <x v="3"/>
    <m/>
    <m/>
    <s v="L1 with Aarti-19/08-11am"/>
    <s v="3.4 years"/>
    <m/>
    <x v="4"/>
    <s v="Vendor"/>
    <m/>
    <m/>
    <m/>
    <m/>
    <m/>
    <m/>
    <m/>
    <m/>
    <m/>
    <m/>
    <m/>
    <m/>
    <m/>
    <m/>
    <m/>
    <m/>
  </r>
  <r>
    <n v="125"/>
    <d v="2021-08-16T00:00:00"/>
    <s v="Testing"/>
    <x v="11"/>
    <x v="124"/>
    <x v="8"/>
    <m/>
    <m/>
    <m/>
    <m/>
    <m/>
    <x v="4"/>
    <s v="Vendor"/>
    <m/>
    <m/>
    <m/>
    <m/>
    <m/>
    <m/>
    <m/>
    <m/>
    <m/>
    <m/>
    <m/>
    <m/>
    <m/>
    <m/>
    <m/>
    <m/>
  </r>
  <r>
    <n v="126"/>
    <d v="2021-08-16T00:00:00"/>
    <s v="Testing"/>
    <x v="0"/>
    <x v="125"/>
    <x v="8"/>
    <m/>
    <m/>
    <m/>
    <m/>
    <m/>
    <x v="4"/>
    <s v="Vendor"/>
    <m/>
    <m/>
    <m/>
    <m/>
    <m/>
    <m/>
    <m/>
    <m/>
    <m/>
    <m/>
    <m/>
    <m/>
    <m/>
    <m/>
    <m/>
    <m/>
  </r>
  <r>
    <n v="127"/>
    <d v="2021-08-16T00:00:00"/>
    <s v="RPA"/>
    <x v="10"/>
    <x v="126"/>
    <x v="5"/>
    <m/>
    <m/>
    <m/>
    <s v="5.6 years"/>
    <m/>
    <x v="2"/>
    <s v="Vendor"/>
    <m/>
    <s v="10 LPA"/>
    <s v="15 LPA"/>
    <m/>
    <m/>
    <m/>
    <m/>
    <m/>
    <m/>
    <m/>
    <m/>
    <m/>
    <m/>
    <m/>
    <m/>
    <m/>
  </r>
  <r>
    <n v="128"/>
    <d v="2021-08-16T00:00:00"/>
    <s v="RPA"/>
    <x v="10"/>
    <x v="127"/>
    <x v="5"/>
    <m/>
    <m/>
    <m/>
    <s v="4.4 years"/>
    <m/>
    <x v="2"/>
    <s v="Vendor"/>
    <m/>
    <s v="5.75 LPA"/>
    <s v="10 LPA"/>
    <m/>
    <m/>
    <m/>
    <m/>
    <m/>
    <m/>
    <m/>
    <m/>
    <m/>
    <m/>
    <m/>
    <m/>
    <m/>
  </r>
  <r>
    <n v="129"/>
    <d v="2021-08-16T00:00:00"/>
    <s v="RPA"/>
    <x v="10"/>
    <x v="128"/>
    <x v="4"/>
    <m/>
    <m/>
    <m/>
    <s v="5.6 years"/>
    <m/>
    <x v="1"/>
    <s v="Vendor"/>
    <s v="offer on hold-16.5 LPA"/>
    <s v="10.4 LPA"/>
    <s v="17.5 LPA"/>
    <m/>
    <m/>
    <m/>
    <m/>
    <m/>
    <m/>
    <m/>
    <m/>
    <m/>
    <m/>
    <m/>
    <m/>
    <m/>
  </r>
  <r>
    <n v="130"/>
    <d v="2021-08-16T00:00:00"/>
    <s v="RPA"/>
    <x v="1"/>
    <x v="129"/>
    <x v="5"/>
    <m/>
    <m/>
    <m/>
    <s v="4 years"/>
    <m/>
    <x v="2"/>
    <s v="Vendor"/>
    <m/>
    <s v="6.5 LPA"/>
    <s v="11 LPA"/>
    <m/>
    <m/>
    <m/>
    <m/>
    <m/>
    <m/>
    <m/>
    <m/>
    <m/>
    <m/>
    <m/>
    <m/>
    <m/>
  </r>
  <r>
    <n v="131"/>
    <d v="2021-08-16T00:00:00"/>
    <s v="RPA"/>
    <x v="1"/>
    <x v="130"/>
    <x v="8"/>
    <m/>
    <m/>
    <m/>
    <s v="4.2 years"/>
    <m/>
    <x v="0"/>
    <s v="Vendor"/>
    <s v="offer on hold-9 LPA"/>
    <s v="4.9 LPA"/>
    <s v="11 LPA"/>
    <m/>
    <m/>
    <m/>
    <m/>
    <m/>
    <m/>
    <m/>
    <m/>
    <m/>
    <m/>
    <m/>
    <m/>
    <m/>
  </r>
  <r>
    <n v="132"/>
    <d v="2021-08-16T00:00:00"/>
    <s v="RPA"/>
    <x v="1"/>
    <x v="131"/>
    <x v="5"/>
    <m/>
    <m/>
    <m/>
    <s v="5 years"/>
    <m/>
    <x v="2"/>
    <s v="Vendor"/>
    <m/>
    <s v="7.7 LPA"/>
    <s v="13 LPA"/>
    <m/>
    <m/>
    <m/>
    <m/>
    <m/>
    <m/>
    <m/>
    <m/>
    <m/>
    <m/>
    <m/>
    <m/>
    <m/>
  </r>
  <r>
    <n v="133"/>
    <d v="2021-08-19T00:00:00"/>
    <s v="RPA"/>
    <x v="1"/>
    <x v="132"/>
    <x v="8"/>
    <m/>
    <m/>
    <s v="L1 with Kiran"/>
    <s v="4.2 years"/>
    <s v="4 years"/>
    <x v="2"/>
    <s v="LinkedIn"/>
    <s v="offer on hold-14 LPA"/>
    <s v="9.9 LPA"/>
    <s v="16 LPA"/>
    <m/>
    <m/>
    <m/>
    <m/>
    <m/>
    <m/>
    <m/>
    <m/>
    <m/>
    <m/>
    <m/>
    <m/>
    <m/>
  </r>
  <r>
    <n v="134"/>
    <d v="2021-08-19T00:00:00"/>
    <s v="RPA"/>
    <x v="8"/>
    <x v="133"/>
    <x v="5"/>
    <m/>
    <m/>
    <s v="Uipath only 6 months"/>
    <s v="4.3 years"/>
    <s v="4.2 years"/>
    <x v="3"/>
    <s v="LinkedIn"/>
    <m/>
    <s v="9.45 LPA"/>
    <s v="45-60% hike"/>
    <m/>
    <m/>
    <m/>
    <m/>
    <m/>
    <m/>
    <m/>
    <m/>
    <m/>
    <m/>
    <m/>
    <m/>
    <m/>
  </r>
  <r>
    <n v="135"/>
    <d v="2021-08-19T00:00:00"/>
    <s v="RPA"/>
    <x v="8"/>
    <x v="134"/>
    <x v="5"/>
    <m/>
    <m/>
    <s v="Automation Anywhere"/>
    <s v="2 years"/>
    <s v="2 years"/>
    <x v="3"/>
    <s v="LinkedIn"/>
    <m/>
    <s v="4 LPA"/>
    <s v="7 LPA"/>
    <m/>
    <m/>
    <m/>
    <m/>
    <m/>
    <m/>
    <m/>
    <m/>
    <m/>
    <m/>
    <m/>
    <m/>
    <m/>
  </r>
  <r>
    <n v="136"/>
    <d v="2021-08-19T00:00:00"/>
    <s v="RPA"/>
    <x v="8"/>
    <x v="135"/>
    <x v="5"/>
    <m/>
    <m/>
    <s v="Automation Anywhere"/>
    <s v="8.11 years"/>
    <s v="2.8 years"/>
    <x v="3"/>
    <s v="LinkedIn"/>
    <s v="offer on hold-12.24 LPA"/>
    <s v="7.3 LPA"/>
    <s v="13 LPA"/>
    <m/>
    <m/>
    <m/>
    <m/>
    <m/>
    <m/>
    <m/>
    <m/>
    <m/>
    <m/>
    <m/>
    <m/>
    <m/>
  </r>
  <r>
    <n v="137"/>
    <d v="2021-08-19T00:00:00"/>
    <s v="RPA"/>
    <x v="8"/>
    <x v="136"/>
    <x v="5"/>
    <m/>
    <m/>
    <s v="Automation Anywhere"/>
    <s v="3 years"/>
    <s v="2.5 years"/>
    <x v="2"/>
    <s v="LinkedIn"/>
    <s v="offer on hold-7.5 LPA"/>
    <s v="4.7 LPA"/>
    <s v="9 LPA"/>
    <m/>
    <m/>
    <m/>
    <m/>
    <m/>
    <m/>
    <m/>
    <m/>
    <m/>
    <m/>
    <m/>
    <m/>
    <m/>
  </r>
  <r>
    <n v="138"/>
    <d v="2021-08-19T00:00:00"/>
    <s v="RPA"/>
    <x v="1"/>
    <x v="137"/>
    <x v="8"/>
    <m/>
    <m/>
    <s v="L1 with Sonali-24/08-2pm"/>
    <s v="8.6 years"/>
    <s v="4 years"/>
    <x v="2"/>
    <s v="LinkedIn"/>
    <m/>
    <s v="7.1 LPA"/>
    <s v="12+ LPA"/>
    <m/>
    <m/>
    <m/>
    <m/>
    <m/>
    <m/>
    <m/>
    <m/>
    <m/>
    <m/>
    <m/>
    <m/>
    <m/>
  </r>
  <r>
    <n v="139"/>
    <d v="2021-08-19T00:00:00"/>
    <s v="RPA"/>
    <x v="12"/>
    <x v="138"/>
    <x v="5"/>
    <m/>
    <m/>
    <s v="Profile cannot be seen"/>
    <s v="4.5 years"/>
    <s v="1.5 years"/>
    <x v="2"/>
    <s v="LinkedIn"/>
    <m/>
    <s v="6 LPA"/>
    <s v="9.5 LPA"/>
    <m/>
    <m/>
    <m/>
    <m/>
    <m/>
    <m/>
    <m/>
    <m/>
    <m/>
    <m/>
    <m/>
    <m/>
    <m/>
  </r>
  <r>
    <n v="140"/>
    <d v="2021-08-19T00:00:00"/>
    <s v="RPA"/>
    <x v="1"/>
    <x v="139"/>
    <x v="8"/>
    <m/>
    <m/>
    <s v="L1 with Sonali"/>
    <s v="9.5 years"/>
    <s v="4.5 years"/>
    <x v="3"/>
    <s v="LinkedIn"/>
    <s v="Received from Sonali"/>
    <s v="9.47 LPA"/>
    <s v="13 LPA"/>
    <m/>
    <m/>
    <m/>
    <m/>
    <m/>
    <m/>
    <m/>
    <m/>
    <m/>
    <m/>
    <m/>
    <m/>
    <m/>
  </r>
  <r>
    <n v="141"/>
    <d v="2021-08-19T00:00:00"/>
    <s v="RPA"/>
    <x v="1"/>
    <x v="140"/>
    <x v="8"/>
    <m/>
    <m/>
    <m/>
    <s v="5.4 years"/>
    <s v="5.2 years"/>
    <x v="3"/>
    <s v="LinkedIn"/>
    <m/>
    <s v="9.8+1.5 LPA"/>
    <s v="17 LPA"/>
    <m/>
    <m/>
    <m/>
    <m/>
    <m/>
    <m/>
    <m/>
    <m/>
    <m/>
    <m/>
    <m/>
    <m/>
    <m/>
  </r>
  <r>
    <n v="142"/>
    <d v="2021-08-19T00:00:00"/>
    <s v="RPA"/>
    <x v="8"/>
    <x v="141"/>
    <x v="5"/>
    <m/>
    <m/>
    <m/>
    <s v="5.5 years"/>
    <s v="3.5 years"/>
    <x v="2"/>
    <s v="LinkedIn"/>
    <m/>
    <s v="7.5 LPA"/>
    <s v="10 LPA"/>
    <m/>
    <m/>
    <m/>
    <m/>
    <m/>
    <m/>
    <m/>
    <m/>
    <m/>
    <m/>
    <m/>
    <m/>
    <m/>
  </r>
  <r>
    <n v="143"/>
    <d v="2021-08-19T00:00:00"/>
    <s v="RPA"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n v="144"/>
    <d v="2021-08-19T00:00:00"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2:F40" firstHeaderRow="1" firstDataRow="2" firstDataCol="1" rowPageCount="1" colPageCount="1"/>
  <pivotFields count="29"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14">
        <item x="4"/>
        <item x="1"/>
        <item x="5"/>
        <item x="2"/>
        <item x="0"/>
        <item x="6"/>
        <item x="3"/>
        <item x="7"/>
        <item x="8"/>
        <item x="9"/>
        <item x="10"/>
        <item x="11"/>
        <item x="12"/>
        <item t="default"/>
      </items>
    </pivotField>
    <pivotField showAll="0"/>
    <pivotField axis="axisPage" multipleItemSelectionAllowed="1" showAll="0">
      <items count="13">
        <item h="1" x="9"/>
        <item h="1" x="0"/>
        <item h="1" x="11"/>
        <item h="1" x="4"/>
        <item h="1" x="5"/>
        <item h="1" x="1"/>
        <item h="1" x="8"/>
        <item h="1" x="2"/>
        <item h="1" x="3"/>
        <item h="1" x="10"/>
        <item x="7"/>
        <item h="1"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7">
    <i>
      <x v="1"/>
    </i>
    <i r="1">
      <x v="1"/>
    </i>
    <i r="1">
      <x v="3"/>
    </i>
    <i>
      <x v="2"/>
    </i>
    <i r="1">
      <x v="4"/>
    </i>
    <i r="1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Sr.No" fld="0" subtotal="count" baseField="3" baseItem="1"/>
  </dataFields>
  <formats count="39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1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9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8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27">
      <pivotArea dataOnly="0" labelOnly="1" fieldPosition="0">
        <references count="1">
          <reference field="11" count="0"/>
        </references>
      </pivotArea>
    </format>
    <format dxfId="26">
      <pivotArea dataOnly="0" labelOnly="1" grandCol="1" outline="0" fieldPosition="0"/>
    </format>
    <format dxfId="25">
      <pivotArea collapsedLevelsAreSubtotals="1" fieldPosition="0">
        <references count="1">
          <reference field="2" count="1">
            <x v="0"/>
          </reference>
        </references>
      </pivotArea>
    </format>
    <format dxfId="24">
      <pivotArea collapsedLevelsAreSubtotals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3">
      <pivotArea collapsedLevelsAreSubtotals="1" fieldPosition="0">
        <references count="1">
          <reference field="2" count="1">
            <x v="1"/>
          </reference>
        </references>
      </pivotArea>
    </format>
    <format dxfId="22">
      <pivotArea collapsedLevelsAreSubtotals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1">
      <pivotArea collapsedLevelsAreSubtotals="1" fieldPosition="0">
        <references count="1">
          <reference field="2" count="1">
            <x v="2"/>
          </reference>
        </references>
      </pivotArea>
    </format>
    <format dxfId="20">
      <pivotArea collapsedLevelsAreSubtotals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17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16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11" count="0"/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11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3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47:B67" firstHeaderRow="1" firstDataRow="1" firstDataCol="1"/>
  <pivotFields count="24"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9">
        <item x="6"/>
        <item x="0"/>
        <item x="2"/>
        <item x="3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5"/>
  </rowFields>
  <rowItems count="20">
    <i>
      <x/>
    </i>
    <i r="1">
      <x v="2"/>
    </i>
    <i r="1">
      <x v="3"/>
    </i>
    <i r="1">
      <x v="5"/>
    </i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>
      <x v="3"/>
    </i>
    <i r="1">
      <x v="7"/>
    </i>
    <i t="grand">
      <x/>
    </i>
  </rowItems>
  <colItems count="1">
    <i/>
  </colItem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09" firstHeaderRow="1" firstDataRow="1" firstDataCol="1" rowPageCount="1" colPageCount="1"/>
  <pivotFields count="29">
    <pivotField dataField="1" showAll="0"/>
    <pivotField showAll="0"/>
    <pivotField showAll="0"/>
    <pivotField axis="axisRow" showAll="0">
      <items count="15">
        <item x="4"/>
        <item x="1"/>
        <item x="5"/>
        <item x="2"/>
        <item x="0"/>
        <item x="6"/>
        <item x="3"/>
        <item x="7"/>
        <item x="11"/>
        <item x="8"/>
        <item m="1" x="13"/>
        <item x="9"/>
        <item x="10"/>
        <item x="12"/>
        <item t="default"/>
      </items>
    </pivotField>
    <pivotField axis="axisRow" showAll="0">
      <items count="145">
        <item x="24"/>
        <item x="3"/>
        <item x="20"/>
        <item x="13"/>
        <item x="26"/>
        <item x="9"/>
        <item x="16"/>
        <item x="19"/>
        <item x="17"/>
        <item x="31"/>
        <item x="2"/>
        <item x="5"/>
        <item x="0"/>
        <item x="6"/>
        <item x="33"/>
        <item x="27"/>
        <item m="1" x="143"/>
        <item x="29"/>
        <item x="30"/>
        <item x="22"/>
        <item x="1"/>
        <item x="12"/>
        <item x="15"/>
        <item x="11"/>
        <item x="32"/>
        <item x="18"/>
        <item x="14"/>
        <item x="21"/>
        <item x="34"/>
        <item x="23"/>
        <item x="7"/>
        <item x="10"/>
        <item x="25"/>
        <item x="4"/>
        <item x="8"/>
        <item x="142"/>
        <item x="28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axis="axisPage" multipleItemSelectionAllowed="1" showAll="0">
      <items count="15">
        <item h="1" x="10"/>
        <item h="1" x="0"/>
        <item x="9"/>
        <item h="1" x="4"/>
        <item x="5"/>
        <item h="1" x="1"/>
        <item x="8"/>
        <item x="12"/>
        <item h="1" x="2"/>
        <item h="1" x="3"/>
        <item h="1" m="1" x="13"/>
        <item h="1" x="7"/>
        <item h="1" x="6"/>
        <item h="1"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11"/>
    <field x="4"/>
  </rowFields>
  <rowItems count="106">
    <i>
      <x/>
    </i>
    <i r="1">
      <x v="3"/>
    </i>
    <i r="2">
      <x v="5"/>
    </i>
    <i r="2">
      <x v="7"/>
    </i>
    <i r="2">
      <x v="8"/>
    </i>
    <i r="2">
      <x v="21"/>
    </i>
    <i r="2">
      <x v="23"/>
    </i>
    <i r="2">
      <x v="25"/>
    </i>
    <i r="2">
      <x v="26"/>
    </i>
    <i r="2">
      <x v="34"/>
    </i>
    <i>
      <x v="1"/>
    </i>
    <i r="1">
      <x/>
    </i>
    <i r="2">
      <x v="132"/>
    </i>
    <i r="1">
      <x v="1"/>
    </i>
    <i r="2">
      <x v="131"/>
    </i>
    <i r="2">
      <x v="133"/>
    </i>
    <i r="2">
      <x v="134"/>
    </i>
    <i r="2">
      <x v="139"/>
    </i>
    <i r="1">
      <x v="2"/>
    </i>
    <i r="2">
      <x v="141"/>
    </i>
    <i r="2">
      <x v="142"/>
    </i>
    <i r="1">
      <x v="4"/>
    </i>
    <i r="2">
      <x v="80"/>
    </i>
    <i>
      <x v="3"/>
    </i>
    <i r="1">
      <x/>
    </i>
    <i r="2">
      <x v="60"/>
    </i>
    <i r="1">
      <x v="1"/>
    </i>
    <i r="2">
      <x v="56"/>
    </i>
    <i r="2">
      <x v="57"/>
    </i>
    <i r="2">
      <x v="58"/>
    </i>
    <i r="2">
      <x v="81"/>
    </i>
    <i r="2">
      <x v="97"/>
    </i>
    <i r="2">
      <x v="106"/>
    </i>
    <i r="2">
      <x v="108"/>
    </i>
    <i r="2">
      <x v="109"/>
    </i>
    <i r="1">
      <x v="3"/>
    </i>
    <i r="2">
      <x v="55"/>
    </i>
    <i r="1">
      <x v="4"/>
    </i>
    <i r="2">
      <x v="79"/>
    </i>
    <i>
      <x v="4"/>
    </i>
    <i r="1">
      <x/>
    </i>
    <i r="2">
      <x v="122"/>
    </i>
    <i r="2">
      <x v="123"/>
    </i>
    <i r="1">
      <x v="1"/>
    </i>
    <i r="2">
      <x v="49"/>
    </i>
    <i r="2">
      <x v="94"/>
    </i>
    <i r="2">
      <x v="107"/>
    </i>
    <i r="2">
      <x v="124"/>
    </i>
    <i r="1">
      <x v="2"/>
    </i>
    <i r="2">
      <x v="98"/>
    </i>
    <i r="1">
      <x v="4"/>
    </i>
    <i r="2">
      <x v="127"/>
    </i>
    <i>
      <x v="5"/>
    </i>
    <i r="1">
      <x/>
    </i>
    <i r="2">
      <x v="45"/>
    </i>
    <i r="1">
      <x v="1"/>
    </i>
    <i r="2">
      <x v="102"/>
    </i>
    <i r="2">
      <x v="104"/>
    </i>
    <i r="2">
      <x v="118"/>
    </i>
    <i>
      <x v="6"/>
    </i>
    <i r="1">
      <x/>
    </i>
    <i r="2">
      <x v="69"/>
    </i>
    <i r="1">
      <x v="1"/>
    </i>
    <i r="2">
      <x v="63"/>
    </i>
    <i r="2">
      <x v="64"/>
    </i>
    <i r="2">
      <x v="68"/>
    </i>
    <i r="1">
      <x v="4"/>
    </i>
    <i r="2">
      <x v="72"/>
    </i>
    <i>
      <x v="8"/>
    </i>
    <i r="1">
      <x v="4"/>
    </i>
    <i r="2">
      <x v="35"/>
    </i>
    <i r="2">
      <x v="74"/>
    </i>
    <i r="2">
      <x v="75"/>
    </i>
    <i r="2">
      <x v="76"/>
    </i>
    <i r="2">
      <x v="77"/>
    </i>
    <i r="2">
      <x v="126"/>
    </i>
    <i>
      <x v="9"/>
    </i>
    <i r="1">
      <x/>
    </i>
    <i r="2">
      <x v="54"/>
    </i>
    <i r="1">
      <x v="1"/>
    </i>
    <i r="2">
      <x v="138"/>
    </i>
    <i r="2">
      <x v="143"/>
    </i>
    <i r="1">
      <x v="2"/>
    </i>
    <i r="2">
      <x v="135"/>
    </i>
    <i r="2">
      <x v="136"/>
    </i>
    <i r="2">
      <x v="137"/>
    </i>
    <i>
      <x v="11"/>
    </i>
    <i r="1">
      <x v="1"/>
    </i>
    <i r="2">
      <x v="47"/>
    </i>
    <i r="2">
      <x v="114"/>
    </i>
    <i r="2">
      <x v="115"/>
    </i>
    <i r="2">
      <x v="116"/>
    </i>
    <i>
      <x v="12"/>
    </i>
    <i r="1">
      <x v="1"/>
    </i>
    <i r="2">
      <x v="119"/>
    </i>
    <i r="2">
      <x v="120"/>
    </i>
    <i r="2">
      <x v="128"/>
    </i>
    <i r="2">
      <x v="129"/>
    </i>
    <i>
      <x v="13"/>
    </i>
    <i r="1">
      <x/>
    </i>
    <i r="2">
      <x v="89"/>
    </i>
    <i r="1">
      <x v="1"/>
    </i>
    <i r="2">
      <x v="91"/>
    </i>
    <i r="2">
      <x v="111"/>
    </i>
    <i r="2">
      <x v="140"/>
    </i>
    <i t="grand">
      <x/>
    </i>
  </rowItems>
  <colItems count="1">
    <i/>
  </colItems>
  <pageFields count="1">
    <pageField fld="5" hier="-1"/>
  </pageField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r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zohra.lanewala@cogniwize.com" TargetMode="External"/><Relationship Id="rId2" Type="http://schemas.openxmlformats.org/officeDocument/2006/relationships/hyperlink" Target="mailto:aarti.gilda@cogniwize.com" TargetMode="External"/><Relationship Id="rId1" Type="http://schemas.openxmlformats.org/officeDocument/2006/relationships/hyperlink" Target="mailto:aparna.deshpande@cogniwize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kiran.lingoji@cogniwize.com" TargetMode="External"/><Relationship Id="rId4" Type="http://schemas.openxmlformats.org/officeDocument/2006/relationships/hyperlink" Target="mailto:nisha.kadam@cogniwiz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workbookViewId="0">
      <selection sqref="A1:I9"/>
    </sheetView>
  </sheetViews>
  <sheetFormatPr defaultRowHeight="12.5"/>
  <cols>
    <col min="1" max="1" width="22.54296875" customWidth="1"/>
    <col min="2" max="2" width="16.7265625" customWidth="1"/>
    <col min="3" max="3" width="16.453125" customWidth="1"/>
    <col min="4" max="4" width="11.7265625" customWidth="1"/>
    <col min="5" max="5" width="13.81640625" customWidth="1"/>
    <col min="6" max="6" width="21.7265625" customWidth="1"/>
    <col min="7" max="7" width="20.453125" customWidth="1"/>
    <col min="8" max="9" width="22.81640625" bestFit="1" customWidth="1"/>
    <col min="10" max="10" width="11.7265625" bestFit="1" customWidth="1"/>
  </cols>
  <sheetData>
    <row r="1" spans="1:9">
      <c r="A1" s="323"/>
      <c r="B1" s="324"/>
      <c r="C1" s="324"/>
      <c r="D1" s="324"/>
      <c r="E1" s="324"/>
      <c r="F1" s="324"/>
      <c r="G1" s="324"/>
      <c r="H1" s="324"/>
      <c r="I1" s="325"/>
    </row>
    <row r="2" spans="1:9">
      <c r="A2" s="326"/>
      <c r="B2" s="327"/>
      <c r="C2" s="327"/>
      <c r="D2" s="327"/>
      <c r="E2" s="327"/>
      <c r="F2" s="327"/>
      <c r="G2" s="327"/>
      <c r="H2" s="327"/>
      <c r="I2" s="328"/>
    </row>
    <row r="3" spans="1:9">
      <c r="A3" s="326"/>
      <c r="B3" s="327"/>
      <c r="C3" s="327"/>
      <c r="D3" s="327"/>
      <c r="E3" s="327"/>
      <c r="F3" s="327"/>
      <c r="G3" s="327"/>
      <c r="H3" s="327"/>
      <c r="I3" s="328"/>
    </row>
    <row r="4" spans="1:9">
      <c r="A4" s="326"/>
      <c r="B4" s="327"/>
      <c r="C4" s="327"/>
      <c r="D4" s="327"/>
      <c r="E4" s="327"/>
      <c r="F4" s="327"/>
      <c r="G4" s="327"/>
      <c r="H4" s="327"/>
      <c r="I4" s="328"/>
    </row>
    <row r="5" spans="1:9">
      <c r="A5" s="326"/>
      <c r="B5" s="327"/>
      <c r="C5" s="327"/>
      <c r="D5" s="327"/>
      <c r="E5" s="327"/>
      <c r="F5" s="327"/>
      <c r="G5" s="327"/>
      <c r="H5" s="327"/>
      <c r="I5" s="328"/>
    </row>
    <row r="6" spans="1:9">
      <c r="A6" s="326"/>
      <c r="B6" s="327"/>
      <c r="C6" s="327"/>
      <c r="D6" s="327"/>
      <c r="E6" s="327"/>
      <c r="F6" s="327"/>
      <c r="G6" s="327"/>
      <c r="H6" s="327"/>
      <c r="I6" s="328"/>
    </row>
    <row r="7" spans="1:9">
      <c r="A7" s="326"/>
      <c r="B7" s="327"/>
      <c r="C7" s="327"/>
      <c r="D7" s="327"/>
      <c r="E7" s="327"/>
      <c r="F7" s="327"/>
      <c r="G7" s="327"/>
      <c r="H7" s="327"/>
      <c r="I7" s="328"/>
    </row>
    <row r="8" spans="1:9">
      <c r="A8" s="326"/>
      <c r="B8" s="327"/>
      <c r="C8" s="327"/>
      <c r="D8" s="327"/>
      <c r="E8" s="327"/>
      <c r="F8" s="327"/>
      <c r="G8" s="327"/>
      <c r="H8" s="327"/>
      <c r="I8" s="328"/>
    </row>
    <row r="9" spans="1:9" ht="13" thickBot="1">
      <c r="A9" s="329"/>
      <c r="B9" s="330"/>
      <c r="C9" s="330"/>
      <c r="D9" s="330"/>
      <c r="E9" s="330"/>
      <c r="F9" s="330"/>
      <c r="G9" s="330"/>
      <c r="H9" s="330"/>
      <c r="I9" s="331"/>
    </row>
    <row r="10" spans="1:9">
      <c r="A10" s="332"/>
      <c r="B10" s="332"/>
      <c r="C10" s="332"/>
      <c r="D10" s="332"/>
      <c r="E10" s="332"/>
      <c r="F10" s="332"/>
      <c r="G10" s="332"/>
      <c r="H10" s="332"/>
      <c r="I10" s="332"/>
    </row>
    <row r="12" spans="1:9" ht="13">
      <c r="A12" s="162" t="s">
        <v>255</v>
      </c>
      <c r="B12" s="162"/>
      <c r="C12" s="112"/>
      <c r="E12" s="334" t="s">
        <v>256</v>
      </c>
      <c r="F12" s="334"/>
      <c r="G12" s="334"/>
      <c r="H12" s="334"/>
      <c r="I12" s="334"/>
    </row>
    <row r="13" spans="1:9" ht="14.5" thickBot="1">
      <c r="A13" s="48"/>
      <c r="B13" s="48"/>
      <c r="C13" s="48"/>
      <c r="E13" s="53"/>
      <c r="F13" s="141" t="s">
        <v>18</v>
      </c>
      <c r="G13" s="141" t="s">
        <v>241</v>
      </c>
      <c r="H13" s="141" t="s">
        <v>28</v>
      </c>
      <c r="I13" s="141" t="s">
        <v>244</v>
      </c>
    </row>
    <row r="14" spans="1:9" ht="14.5" thickBot="1">
      <c r="A14" s="129" t="s">
        <v>236</v>
      </c>
      <c r="B14" s="130" t="s">
        <v>235</v>
      </c>
      <c r="C14" s="131" t="s">
        <v>251</v>
      </c>
      <c r="D14" s="110"/>
      <c r="E14" s="142">
        <v>44409</v>
      </c>
      <c r="F14" s="133">
        <f>COUNTIF('Candidate Tracker '!Y$2:Y$154,'Detailed Data'!$E14)</f>
        <v>0</v>
      </c>
      <c r="G14" s="133" t="e">
        <f ca="1">AVERAGEIF('Candidate Tracker '!Z$2:Z$6,'Detailed Data'!E14,'Candidate Tracker '!AD$2:AD$4)</f>
        <v>#DIV/0!</v>
      </c>
      <c r="H14" s="143">
        <f>COUNTIF('Candidate Tracker '!AA$2:AA$154,'Detailed Data'!$E14)</f>
        <v>0</v>
      </c>
      <c r="I14" s="144" t="e">
        <f ca="1">AVERAGEIF('Candidate Tracker '!AB$2:AB$6,'Detailed Data'!E14,'Candidate Tracker '!AE$2:AE$4)</f>
        <v>#DIV/0!</v>
      </c>
    </row>
    <row r="15" spans="1:9" ht="14">
      <c r="A15" s="132" t="s">
        <v>233</v>
      </c>
      <c r="B15" s="133">
        <f>COUNT('Candidate Tracker '!A2:A154)</f>
        <v>152</v>
      </c>
      <c r="C15" s="134">
        <v>1</v>
      </c>
      <c r="E15" s="145">
        <v>44440</v>
      </c>
      <c r="F15" s="136">
        <f>COUNTIF('Candidate Tracker '!AA$2:AA$154,'Detailed Data'!E15)</f>
        <v>0</v>
      </c>
      <c r="G15" s="136" t="e">
        <f ca="1">AVERAGEIF('Candidate Tracker '!Z$2:Z$6,'Detailed Data'!E15,'Candidate Tracker '!AD$2:AD$4)</f>
        <v>#DIV/0!</v>
      </c>
      <c r="H15" s="146">
        <f>COUNTIF('Candidate Tracker '!AA$2:AA$154,'Detailed Data'!$E15)</f>
        <v>0</v>
      </c>
      <c r="I15" s="147" t="e">
        <f ca="1">AVERAGEIF('Candidate Tracker '!AB$2:AB$6,'Detailed Data'!E15,'Candidate Tracker '!AE$2:AE$4)</f>
        <v>#DIV/0!</v>
      </c>
    </row>
    <row r="16" spans="1:9" ht="14">
      <c r="A16" s="135" t="s">
        <v>252</v>
      </c>
      <c r="B16" s="136">
        <f>COUNTIFS('Candidate Tracker '!$G$2:$G$154,Refrences!A3)</f>
        <v>35</v>
      </c>
      <c r="C16" s="137">
        <f t="shared" ref="C16:C23" si="0">B16/B$15</f>
        <v>0.23026315789473684</v>
      </c>
      <c r="E16" s="145">
        <v>44470</v>
      </c>
      <c r="F16" s="136">
        <f>COUNTIF('Candidate Tracker '!AA$2:AA$154,'Detailed Data'!E16)</f>
        <v>0</v>
      </c>
      <c r="G16" s="136" t="e">
        <f ca="1">AVERAGEIF('Candidate Tracker '!Z$2:Z$6,'Detailed Data'!E16,'Candidate Tracker '!AD$2:AD$4)</f>
        <v>#DIV/0!</v>
      </c>
      <c r="H16" s="146">
        <f>COUNTIF('Candidate Tracker '!AA$2:AA$154,'Detailed Data'!$E16)</f>
        <v>0</v>
      </c>
      <c r="I16" s="147" t="e">
        <f ca="1">AVERAGEIF('Candidate Tracker '!AB$2:AB$6,'Detailed Data'!E16,'Candidate Tracker '!AE$2:AE$4)</f>
        <v>#DIV/0!</v>
      </c>
    </row>
    <row r="17" spans="1:9" ht="14">
      <c r="A17" s="138" t="s">
        <v>231</v>
      </c>
      <c r="B17" s="136">
        <f>COUNTIF('Candidate Tracker '!$G$2:$G$154,Refrences!A4)+COUNTIF('Candidate Tracker '!$G$2:$G$154,Refrences!A5)+COUNTIF('Candidate Tracker '!$G$2:$G$154,Refrences!A6)</f>
        <v>3</v>
      </c>
      <c r="C17" s="137">
        <f t="shared" si="0"/>
        <v>1.9736842105263157E-2</v>
      </c>
      <c r="E17" s="145">
        <v>44501</v>
      </c>
      <c r="F17" s="136">
        <f>COUNTIF('Candidate Tracker '!AA$2:AA$154,'Detailed Data'!E17)</f>
        <v>0</v>
      </c>
      <c r="G17" s="136" t="e">
        <f ca="1">AVERAGEIF('Candidate Tracker '!Z$2:Z$6,'Detailed Data'!E17,'Candidate Tracker '!AD$2:AD$4)</f>
        <v>#DIV/0!</v>
      </c>
      <c r="H17" s="146">
        <f>COUNTIF('Candidate Tracker '!AA$2:AA$154,'Detailed Data'!$E17)</f>
        <v>0</v>
      </c>
      <c r="I17" s="147" t="e">
        <f ca="1">AVERAGEIF('Candidate Tracker '!AB$2:AB$6,'Detailed Data'!E17,'Candidate Tracker '!AE$2:AE$4)</f>
        <v>#DIV/0!</v>
      </c>
    </row>
    <row r="18" spans="1:9" ht="14">
      <c r="A18" s="138" t="s">
        <v>234</v>
      </c>
      <c r="B18" s="136">
        <f>COUNTIF('Candidate Tracker '!$G$2:$G$154,Refrences!A7)+COUNTIF('Candidate Tracker '!$G$2:$G$154,Refrences!A8)</f>
        <v>8</v>
      </c>
      <c r="C18" s="137">
        <f t="shared" si="0"/>
        <v>5.2631578947368418E-2</v>
      </c>
      <c r="E18" s="145">
        <v>44531</v>
      </c>
      <c r="F18" s="136">
        <f>COUNTIF('Candidate Tracker '!AA$2:AA$154,'Detailed Data'!E18)</f>
        <v>0</v>
      </c>
      <c r="G18" s="136" t="e">
        <f ca="1">AVERAGEIF('Candidate Tracker '!Z$2:Z$6,'Detailed Data'!E18,'Candidate Tracker '!AD$2:AD$4)</f>
        <v>#DIV/0!</v>
      </c>
      <c r="H18" s="146">
        <f>COUNTIF('Candidate Tracker '!AA$2:AA$154,'Detailed Data'!$E18)</f>
        <v>0</v>
      </c>
      <c r="I18" s="147" t="e">
        <f ca="1">AVERAGEIF('Candidate Tracker '!AB$2:AB$6,'Detailed Data'!E18,'Candidate Tracker '!AE$2:AE$4)</f>
        <v>#DIV/0!</v>
      </c>
    </row>
    <row r="19" spans="1:9" ht="14">
      <c r="A19" s="138" t="s">
        <v>232</v>
      </c>
      <c r="B19" s="136">
        <f>COUNTIF('Candidate Tracker '!$G$2:$G$154,Refrences!A14)</f>
        <v>33</v>
      </c>
      <c r="C19" s="137">
        <f t="shared" si="0"/>
        <v>0.21710526315789475</v>
      </c>
      <c r="E19" s="145">
        <v>44562</v>
      </c>
      <c r="F19" s="136">
        <f>COUNTIF('Candidate Tracker '!AA$2:AA$154,'Detailed Data'!E19)</f>
        <v>0</v>
      </c>
      <c r="G19" s="136" t="e">
        <f ca="1">AVERAGEIF('Candidate Tracker '!Z$2:Z$6,'Detailed Data'!E19,'Candidate Tracker '!AD$2:AD$4)</f>
        <v>#DIV/0!</v>
      </c>
      <c r="H19" s="146">
        <f>COUNTIF('Candidate Tracker '!AA$2:AA$154,'Detailed Data'!$E19)</f>
        <v>0</v>
      </c>
      <c r="I19" s="147" t="e">
        <f ca="1">AVERAGEIF('Candidate Tracker '!AB$2:AB$6,'Detailed Data'!E19,'Candidate Tracker '!AE$2:AE$4)</f>
        <v>#DIV/0!</v>
      </c>
    </row>
    <row r="20" spans="1:9" ht="14">
      <c r="A20" s="138" t="s">
        <v>18</v>
      </c>
      <c r="B20" s="136">
        <f>COUNTIFS('Candidate Tracker '!$G$2:$G$154,Refrences!A9)</f>
        <v>0</v>
      </c>
      <c r="C20" s="137">
        <f t="shared" si="0"/>
        <v>0</v>
      </c>
      <c r="E20" s="145">
        <v>44593</v>
      </c>
      <c r="F20" s="136">
        <f>COUNTIF('Candidate Tracker '!AA$2:AA$154,'Detailed Data'!E20)</f>
        <v>0</v>
      </c>
      <c r="G20" s="136" t="e">
        <f ca="1">AVERAGEIF('Candidate Tracker '!Z$2:Z$6,'Detailed Data'!E20,'Candidate Tracker '!AD$2:AD$4)</f>
        <v>#DIV/0!</v>
      </c>
      <c r="H20" s="146">
        <f>COUNTIF('Candidate Tracker '!AA$2:AA$154,'Detailed Data'!$E20)</f>
        <v>0</v>
      </c>
      <c r="I20" s="147" t="e">
        <f ca="1">AVERAGEIF('Candidate Tracker '!AB$2:AB$6,'Detailed Data'!E20,'Candidate Tracker '!AE$2:AE$4)</f>
        <v>#DIV/0!</v>
      </c>
    </row>
    <row r="21" spans="1:9" ht="14">
      <c r="A21" s="138" t="s">
        <v>228</v>
      </c>
      <c r="B21" s="136">
        <f>COUNTIFS('Candidate Tracker '!$G$2:$G$154,Refrences!A17)</f>
        <v>0</v>
      </c>
      <c r="C21" s="137">
        <f t="shared" si="0"/>
        <v>0</v>
      </c>
      <c r="E21" s="145">
        <v>44621</v>
      </c>
      <c r="F21" s="136">
        <f>COUNTIF('Candidate Tracker '!AA$2:AA$154,'Detailed Data'!E21)</f>
        <v>0</v>
      </c>
      <c r="G21" s="136" t="e">
        <f ca="1">AVERAGEIF('Candidate Tracker '!Z$2:Z$6,'Detailed Data'!E21,'Candidate Tracker '!AD$2:AD$4)</f>
        <v>#DIV/0!</v>
      </c>
      <c r="H21" s="146">
        <f>COUNTIF('Candidate Tracker '!AA$2:AA$154,'Detailed Data'!$E21)</f>
        <v>0</v>
      </c>
      <c r="I21" s="147" t="e">
        <f ca="1">AVERAGEIF('Candidate Tracker '!AB$2:AB$6,'Detailed Data'!E21,'Candidate Tracker '!AE$2:AE$4)</f>
        <v>#DIV/0!</v>
      </c>
    </row>
    <row r="22" spans="1:9" ht="14">
      <c r="A22" s="138" t="s">
        <v>33</v>
      </c>
      <c r="B22" s="136">
        <f>COUNTIF('Candidate Tracker '!$G$2:$G$154,Refrences!A10)+COUNTIF('Candidate Tracker '!$G$2:$G$154,Refrences!A11)+COUNTIF('Candidate Tracker '!$G$2:$G$154,Refrences!A12)+COUNTIF('Candidate Tracker '!$G$2:$G$154,Refrences!A15)</f>
        <v>54</v>
      </c>
      <c r="C22" s="137">
        <f t="shared" si="0"/>
        <v>0.35526315789473684</v>
      </c>
      <c r="E22" s="145">
        <v>44652</v>
      </c>
      <c r="F22" s="136">
        <f>COUNTIF('Candidate Tracker '!AA$2:AA$154,'Detailed Data'!E22)</f>
        <v>0</v>
      </c>
      <c r="G22" s="136" t="e">
        <f ca="1">AVERAGEIF('Candidate Tracker '!Z$2:Z$6,'Detailed Data'!E22,'Candidate Tracker '!AD$2:AD$4)</f>
        <v>#DIV/0!</v>
      </c>
      <c r="H22" s="146">
        <f>COUNTIF('Candidate Tracker '!AA$2:AA$154,'Detailed Data'!$E22)</f>
        <v>0</v>
      </c>
      <c r="I22" s="147" t="e">
        <f ca="1">AVERAGEIF('Candidate Tracker '!AB$2:AB$6,'Detailed Data'!E22,'Candidate Tracker '!AE$2:AE$4)</f>
        <v>#DIV/0!</v>
      </c>
    </row>
    <row r="23" spans="1:9" ht="14">
      <c r="A23" s="138" t="s">
        <v>600</v>
      </c>
      <c r="B23" s="136">
        <f>COUNTIFS('Candidate Tracker '!$G$2:$G$154,Refrences!A13)</f>
        <v>2</v>
      </c>
      <c r="C23" s="137">
        <f t="shared" si="0"/>
        <v>1.3157894736842105E-2</v>
      </c>
      <c r="E23" s="145">
        <v>44682</v>
      </c>
      <c r="F23" s="136">
        <f>COUNTIF('Candidate Tracker '!AA$2:AA$154,'Detailed Data'!E23)</f>
        <v>0</v>
      </c>
      <c r="G23" s="136" t="e">
        <f ca="1">AVERAGEIF('Candidate Tracker '!Z$2:Z$6,'Detailed Data'!E23,'Candidate Tracker '!AD$2:AD$4)</f>
        <v>#DIV/0!</v>
      </c>
      <c r="H23" s="146">
        <f>COUNTIF('Candidate Tracker '!AA$2:AA$154,'Detailed Data'!$E23)</f>
        <v>0</v>
      </c>
      <c r="I23" s="147" t="e">
        <f ca="1">AVERAGEIF('Candidate Tracker '!AB$2:AB$6,'Detailed Data'!E23,'Candidate Tracker '!AE$2:AE$4)</f>
        <v>#DIV/0!</v>
      </c>
    </row>
    <row r="24" spans="1:9" ht="14">
      <c r="A24" s="166"/>
      <c r="B24" s="48"/>
      <c r="C24" s="110"/>
      <c r="E24" s="145">
        <v>44713</v>
      </c>
      <c r="F24" s="136">
        <f>COUNTIF('Candidate Tracker '!AA$2:AA$154,'Detailed Data'!E24)</f>
        <v>0</v>
      </c>
      <c r="G24" s="136" t="e">
        <f ca="1">AVERAGEIF('Candidate Tracker '!Z$2:Z$6,'Detailed Data'!E24,'Candidate Tracker '!AD$2:AD$4)</f>
        <v>#DIV/0!</v>
      </c>
      <c r="H24" s="146">
        <f>COUNTIF('Candidate Tracker '!AA$2:AA$154,'Detailed Data'!$E24)</f>
        <v>0</v>
      </c>
      <c r="I24" s="147" t="e">
        <f ca="1">AVERAGEIF('Candidate Tracker '!AB$2:AB$6,'Detailed Data'!E24,'Candidate Tracker '!AE$2:AE$4)</f>
        <v>#DIV/0!</v>
      </c>
    </row>
    <row r="25" spans="1:9" ht="14.5" thickBot="1">
      <c r="A25" s="108"/>
      <c r="B25" s="109"/>
      <c r="C25" s="111"/>
      <c r="E25" s="148">
        <v>44743</v>
      </c>
      <c r="F25" s="139">
        <f>COUNTIF('Candidate Tracker '!AA$2:AA$154,'Detailed Data'!E25)</f>
        <v>0</v>
      </c>
      <c r="G25" s="139" t="e">
        <f ca="1">AVERAGEIF('Candidate Tracker '!Z$2:Z$6,'Detailed Data'!E25,'Candidate Tracker '!AD$2:AD$4)</f>
        <v>#DIV/0!</v>
      </c>
      <c r="H25" s="149">
        <f>COUNTIF('Candidate Tracker '!AA$2:AA$154,'Detailed Data'!$E25)</f>
        <v>0</v>
      </c>
      <c r="I25" s="150" t="e">
        <f ca="1">AVERAGEIF('Candidate Tracker '!AB$2:AB$6,'Detailed Data'!E25,'Candidate Tracker '!AE$2:AE$4)</f>
        <v>#DIV/0!</v>
      </c>
    </row>
    <row r="26" spans="1:9" hidden="1">
      <c r="G26" t="e">
        <f ca="1">AVERAGE(G14:G25)</f>
        <v>#DIV/0!</v>
      </c>
    </row>
    <row r="29" spans="1:9" ht="13">
      <c r="A29" s="334" t="s">
        <v>230</v>
      </c>
      <c r="B29" s="334"/>
      <c r="C29" s="334"/>
      <c r="D29" s="334"/>
      <c r="F29" s="334" t="s">
        <v>254</v>
      </c>
      <c r="G29" s="334"/>
      <c r="H29" s="334"/>
    </row>
    <row r="30" spans="1:9" ht="14.5" thickBot="1">
      <c r="A30" s="151"/>
      <c r="B30" s="141" t="s">
        <v>228</v>
      </c>
      <c r="C30" s="161" t="s">
        <v>253</v>
      </c>
      <c r="D30" s="141" t="s">
        <v>229</v>
      </c>
      <c r="F30" s="53"/>
      <c r="G30" s="141" t="s">
        <v>239</v>
      </c>
      <c r="H30" s="141" t="s">
        <v>240</v>
      </c>
    </row>
    <row r="31" spans="1:9" ht="27.75" customHeight="1">
      <c r="A31" s="132" t="str">
        <f>Refrences!M3</f>
        <v>LinkedIn</v>
      </c>
      <c r="B31" s="133">
        <f>COUNTIFS('Candidate Tracker '!$O$2:$O$154,'Detailed Data'!$A31,'Candidate Tracker '!$G$2:$G$154,"Joined")</f>
        <v>0</v>
      </c>
      <c r="C31" s="152">
        <f>B31/COUNTIF('Candidate Tracker '!$O$2:$O$154,'Detailed Data'!A31)</f>
        <v>0</v>
      </c>
      <c r="D31" s="153">
        <f>B31/'Candidate Tracker '!A2:A154</f>
        <v>0</v>
      </c>
      <c r="F31" s="157" t="s">
        <v>221</v>
      </c>
      <c r="G31" s="133">
        <f>COUNTIF('Candidate Tracker '!$AC$2:$AC$154,'Detailed Data'!F31)</f>
        <v>2</v>
      </c>
      <c r="H31" s="158">
        <f>G31/G$36</f>
        <v>1</v>
      </c>
    </row>
    <row r="32" spans="1:9" ht="15.75" customHeight="1">
      <c r="A32" s="138" t="str">
        <f>Refrences!M4</f>
        <v>Refral</v>
      </c>
      <c r="B32" s="136">
        <f>COUNTIFS('Candidate Tracker '!$O$2:$O$154,'Detailed Data'!$A32,'Candidate Tracker '!$G$2:$G$154,"Joined")</f>
        <v>0</v>
      </c>
      <c r="C32" s="154">
        <f>B32/COUNTIF('Candidate Tracker '!$O$2:$O$154,'Detailed Data'!A32)</f>
        <v>0</v>
      </c>
      <c r="D32" s="155">
        <f>B32/'Candidate Tracker '!A3:A154</f>
        <v>0</v>
      </c>
      <c r="F32" s="159" t="s">
        <v>222</v>
      </c>
      <c r="G32" s="136">
        <f>COUNTIF('Candidate Tracker '!$AC$2:$AC$154,'Detailed Data'!F32)</f>
        <v>0</v>
      </c>
      <c r="H32" s="137">
        <f>G32/G$36</f>
        <v>0</v>
      </c>
    </row>
    <row r="33" spans="1:8" ht="19.5" customHeight="1">
      <c r="A33" s="138" t="str">
        <f>Refrences!M5</f>
        <v>Job Portal</v>
      </c>
      <c r="B33" s="136">
        <f>COUNTIFS('Candidate Tracker '!$O$2:$O$154,'Detailed Data'!$A33,'Candidate Tracker '!$G$2:$G$154,"Joined")</f>
        <v>0</v>
      </c>
      <c r="C33" s="154" t="e">
        <f>B33/COUNTIF('Candidate Tracker '!$O$2:$O$154,'Detailed Data'!A33)</f>
        <v>#DIV/0!</v>
      </c>
      <c r="D33" s="155">
        <f>B33/'Candidate Tracker '!A4:A154</f>
        <v>0</v>
      </c>
      <c r="F33" s="160" t="s">
        <v>223</v>
      </c>
      <c r="G33" s="136">
        <f>COUNTIF('Candidate Tracker '!$AC$2:$AC$154,'Detailed Data'!F33)</f>
        <v>0</v>
      </c>
      <c r="H33" s="137">
        <f>G33/G$36</f>
        <v>0</v>
      </c>
    </row>
    <row r="34" spans="1:8" ht="17.25" customHeight="1">
      <c r="A34" s="138" t="str">
        <f>Refrences!M6</f>
        <v>Vendor</v>
      </c>
      <c r="B34" s="136">
        <f>COUNTIFS('Candidate Tracker '!$O$2:$O$154,'Detailed Data'!$A34,'Candidate Tracker '!$G$2:$G$154,"Joined")</f>
        <v>0</v>
      </c>
      <c r="C34" s="154">
        <f>B34/COUNTIF('Candidate Tracker '!$O$2:$O$154,'Detailed Data'!A34)</f>
        <v>0</v>
      </c>
      <c r="D34" s="155">
        <f>B34/'Candidate Tracker '!A5:A154</f>
        <v>0</v>
      </c>
      <c r="F34" s="159" t="s">
        <v>224</v>
      </c>
      <c r="G34" s="136">
        <f>COUNTIF('Candidate Tracker '!$AC$2:$AC$154,'Detailed Data'!F34)</f>
        <v>0</v>
      </c>
      <c r="H34" s="137">
        <f>G34/G$36</f>
        <v>0</v>
      </c>
    </row>
    <row r="35" spans="1:8" ht="21" customHeight="1">
      <c r="A35" s="138" t="str">
        <f>Refrences!M7</f>
        <v>Website</v>
      </c>
      <c r="B35" s="136">
        <f>COUNTIFS('Candidate Tracker '!$O$2:$O$154,'Detailed Data'!$A35,'Candidate Tracker '!$G$2:$G$154,"Joined")</f>
        <v>0</v>
      </c>
      <c r="C35" s="154" t="e">
        <f>B35/COUNTIF('Candidate Tracker '!$O$2:$O$154,'Detailed Data'!A35)</f>
        <v>#DIV/0!</v>
      </c>
      <c r="D35" s="155">
        <f>B35/'Candidate Tracker '!A6:A154</f>
        <v>0</v>
      </c>
      <c r="F35" s="166"/>
      <c r="G35" s="48"/>
      <c r="H35" s="110"/>
    </row>
    <row r="36" spans="1:8" ht="14.5" thickBot="1">
      <c r="A36" s="156" t="s">
        <v>65</v>
      </c>
      <c r="B36" s="139">
        <f>SUM(B31:B35)</f>
        <v>0</v>
      </c>
      <c r="C36" s="149"/>
      <c r="D36" s="167">
        <v>1</v>
      </c>
      <c r="F36" s="156" t="s">
        <v>65</v>
      </c>
      <c r="G36" s="139">
        <f>SUM(G31:G34)</f>
        <v>2</v>
      </c>
      <c r="H36" s="140">
        <f>G36/G$36</f>
        <v>1</v>
      </c>
    </row>
    <row r="37" spans="1:8">
      <c r="G37" s="333"/>
      <c r="H37" s="333"/>
    </row>
  </sheetData>
  <autoFilter ref="A14:B14" xr:uid="{00000000-0009-0000-0000-000000000000}">
    <sortState ref="A11:B17">
      <sortCondition descending="1" ref="B2"/>
    </sortState>
  </autoFilter>
  <mergeCells count="6">
    <mergeCell ref="A1:I9"/>
    <mergeCell ref="A10:I10"/>
    <mergeCell ref="G37:H37"/>
    <mergeCell ref="E12:I12"/>
    <mergeCell ref="A29:D29"/>
    <mergeCell ref="F29:H29"/>
  </mergeCells>
  <conditionalFormatting sqref="D31:D36">
    <cfRule type="dataBar" priority="8">
      <dataBar>
        <cfvo type="percent" val="0"/>
        <cfvo type="percent" val="100"/>
        <color theme="7" tint="0.39997558519241921"/>
      </dataBar>
      <extLst>
        <ext xmlns:x14="http://schemas.microsoft.com/office/spreadsheetml/2009/9/main" uri="{B025F937-C7B1-47D3-B67F-A62EFF666E3E}">
          <x14:id>{8D75596D-708E-4D13-8CDF-C5F499A20E74}</x14:id>
        </ext>
      </extLst>
    </cfRule>
  </conditionalFormatting>
  <conditionalFormatting sqref="F14:F25"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{47F95378-3195-43F3-89BA-3E64254D7449}</x14:id>
        </ext>
      </extLst>
    </cfRule>
  </conditionalFormatting>
  <conditionalFormatting sqref="H14:H25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{B40F3855-FC35-44E0-9FB4-B3675AEC7D6C}</x14:id>
        </ext>
      </extLst>
    </cfRule>
  </conditionalFormatting>
  <conditionalFormatting sqref="G14:G2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{CB99B93D-603A-4B1D-AB57-238FE0C60277}</x14:id>
        </ext>
      </extLst>
    </cfRule>
  </conditionalFormatting>
  <conditionalFormatting sqref="I14:I2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{169C939F-9A24-40EE-8A56-0D4D64E0FEAC}</x14:id>
        </ext>
      </extLst>
    </cfRule>
  </conditionalFormatting>
  <conditionalFormatting sqref="C15:C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{77E4D747-5323-4EE1-85FE-F6F1129F0E79}</x14:id>
        </ext>
      </extLst>
    </cfRule>
  </conditionalFormatting>
  <conditionalFormatting sqref="H31:H34 H36">
    <cfRule type="dataBar" priority="9">
      <dataBar>
        <cfvo type="percent" val="0"/>
        <cfvo type="percent" val="100"/>
        <color rgb="FFED5C51"/>
      </dataBar>
      <extLst>
        <ext xmlns:x14="http://schemas.microsoft.com/office/spreadsheetml/2009/9/main" uri="{B025F937-C7B1-47D3-B67F-A62EFF666E3E}">
          <x14:id>{B48CBE08-B711-4D7C-B93F-BFF22FAC48CB}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{38224C64-3920-4B05-8CB6-00A45D59E213}</x14:id>
        </ext>
      </extLst>
    </cfRule>
  </conditionalFormatting>
  <pageMargins left="0.7" right="0.7" top="0.75" bottom="0.75" header="0.3" footer="0.3"/>
  <pageSetup orientation="portrait" horizontalDpi="90" verticalDpi="9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75596D-708E-4D13-8CDF-C5F499A20E7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D31:D36</xm:sqref>
        </x14:conditionalFormatting>
        <x14:conditionalFormatting xmlns:xm="http://schemas.microsoft.com/office/excel/2006/main">
          <x14:cfRule type="dataBar" id="{47F95378-3195-43F3-89BA-3E64254D7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F14:F25</xm:sqref>
        </x14:conditionalFormatting>
        <x14:conditionalFormatting xmlns:xm="http://schemas.microsoft.com/office/excel/2006/main">
          <x14:cfRule type="dataBar" id="{B40F3855-FC35-44E0-9FB4-B3675AEC7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H14:H25</xm:sqref>
        </x14:conditionalFormatting>
        <x14:conditionalFormatting xmlns:xm="http://schemas.microsoft.com/office/excel/2006/main">
          <x14:cfRule type="dataBar" id="{CB99B93D-603A-4B1D-AB57-238FE0C60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G14:G25</xm:sqref>
        </x14:conditionalFormatting>
        <x14:conditionalFormatting xmlns:xm="http://schemas.microsoft.com/office/excel/2006/main">
          <x14:cfRule type="dataBar" id="{169C939F-9A24-40EE-8A56-0D4D64E0F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I14:I25</xm:sqref>
        </x14:conditionalFormatting>
        <x14:conditionalFormatting xmlns:xm="http://schemas.microsoft.com/office/excel/2006/main">
          <x14:cfRule type="dataBar" id="{77E4D747-5323-4EE1-85FE-F6F1129F0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C15:C23</xm:sqref>
        </x14:conditionalFormatting>
        <x14:conditionalFormatting xmlns:xm="http://schemas.microsoft.com/office/excel/2006/main">
          <x14:cfRule type="dataBar" id="{B48CBE08-B711-4D7C-B93F-BFF22FAC48C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8224C64-3920-4B05-8CB6-00A45D59E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H31:H34 H36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54"/>
  <sheetViews>
    <sheetView zoomScale="80" zoomScaleNormal="80" workbookViewId="0">
      <pane ySplit="2" topLeftCell="A3" activePane="bottomLeft" state="frozen"/>
      <selection pane="bottomLeft" activeCell="H6" sqref="H6"/>
    </sheetView>
  </sheetViews>
  <sheetFormatPr defaultColWidth="14.453125" defaultRowHeight="15" customHeight="1"/>
  <cols>
    <col min="1" max="1" width="35.54296875" bestFit="1" customWidth="1"/>
    <col min="2" max="2" width="17" bestFit="1" customWidth="1"/>
    <col min="3" max="3" width="38.7265625" bestFit="1" customWidth="1"/>
    <col min="4" max="4" width="8.1796875" bestFit="1" customWidth="1"/>
    <col min="5" max="5" width="10.1796875" bestFit="1" customWidth="1"/>
    <col min="6" max="7" width="11.54296875" bestFit="1" customWidth="1"/>
    <col min="8" max="8" width="16.7265625" customWidth="1"/>
    <col min="9" max="9" width="12.54296875" bestFit="1" customWidth="1"/>
    <col min="10" max="10" width="11.7265625" customWidth="1"/>
    <col min="11" max="11" width="12.26953125" customWidth="1"/>
    <col min="12" max="12" width="18.81640625" customWidth="1"/>
    <col min="13" max="13" width="20.1796875" customWidth="1"/>
    <col min="14" max="14" width="24" customWidth="1"/>
    <col min="15" max="15" width="14.7265625" customWidth="1"/>
    <col min="16" max="16" width="27" customWidth="1"/>
  </cols>
  <sheetData>
    <row r="1" spans="1:16" ht="15.75" customHeight="1">
      <c r="D1" s="11"/>
      <c r="E1" s="13" t="s">
        <v>47</v>
      </c>
      <c r="F1" s="11"/>
      <c r="N1" s="11"/>
      <c r="O1" s="11"/>
    </row>
    <row r="2" spans="1:16" ht="15.75" customHeight="1">
      <c r="A2" s="29" t="s">
        <v>187</v>
      </c>
      <c r="B2" s="29" t="s">
        <v>188</v>
      </c>
      <c r="C2" s="29" t="s">
        <v>189</v>
      </c>
      <c r="D2" s="29" t="s">
        <v>4</v>
      </c>
      <c r="E2" s="29" t="s">
        <v>48</v>
      </c>
      <c r="F2" s="29" t="s">
        <v>49</v>
      </c>
      <c r="G2" s="29" t="s">
        <v>28</v>
      </c>
      <c r="H2" s="29" t="s">
        <v>18</v>
      </c>
      <c r="I2" s="29" t="s">
        <v>38</v>
      </c>
      <c r="J2" s="29" t="s">
        <v>42</v>
      </c>
      <c r="K2" s="29" t="s">
        <v>39</v>
      </c>
      <c r="L2" s="29" t="s">
        <v>35</v>
      </c>
      <c r="M2" s="29" t="s">
        <v>34</v>
      </c>
      <c r="N2" s="29" t="s">
        <v>50</v>
      </c>
      <c r="O2" s="29" t="s">
        <v>21</v>
      </c>
      <c r="P2" s="29" t="s">
        <v>5</v>
      </c>
    </row>
    <row r="3" spans="1:16" ht="15.75" customHeight="1">
      <c r="A3" s="338" t="s">
        <v>22</v>
      </c>
      <c r="B3" s="338" t="s">
        <v>51</v>
      </c>
      <c r="C3" s="18" t="s">
        <v>37</v>
      </c>
      <c r="D3" s="18"/>
      <c r="E3" s="87">
        <v>5</v>
      </c>
      <c r="F3" s="18"/>
      <c r="G3" s="5">
        <f>COUNTIFS('Candidate Tracker '!$G$2:$G$154,'Requirement Status'!G$2,'Candidate Tracker '!$E$2:$E$154,'Requirement Status'!$C3)</f>
        <v>0</v>
      </c>
      <c r="H3" s="5">
        <f>COUNTIFS('Candidate Tracker '!$G$2:$G$154,'Requirement Status'!H$2,'Candidate Tracker '!$E$2:$E$154,'Requirement Status'!$C3)</f>
        <v>0</v>
      </c>
      <c r="I3" s="5">
        <f>COUNTIFS('Candidate Tracker '!$G$2:$G$154,'Requirement Status'!I$2,'Candidate Tracker '!$E$2:$E$154,'Requirement Status'!$C3)</f>
        <v>0</v>
      </c>
      <c r="J3" s="5">
        <f>COUNTIFS('Candidate Tracker '!$G$2:$G$154,'Requirement Status'!J$2,'Candidate Tracker '!$E$2:$E$154,'Requirement Status'!$C3)</f>
        <v>0</v>
      </c>
      <c r="K3" s="5">
        <f>COUNTIFS('Candidate Tracker '!$G$2:$G$154,'Requirement Status'!K$2,'Candidate Tracker '!$E$2:$E$154,'Requirement Status'!$C3)</f>
        <v>0</v>
      </c>
      <c r="L3" s="5">
        <f>COUNTIFS('Candidate Tracker '!$G$2:$G$154,'Requirement Status'!L$2,'Candidate Tracker '!$E$2:$E$154,'Requirement Status'!$C3)</f>
        <v>0</v>
      </c>
      <c r="M3" s="5">
        <f>COUNTIFS('Candidate Tracker '!$G$2:$G$154,'Requirement Status'!M$2,'Candidate Tracker '!$E$2:$E$154,'Requirement Status'!$C3)</f>
        <v>0</v>
      </c>
      <c r="N3" s="5">
        <f>COUNTIFS('Candidate Tracker '!$G$2:$G$154,'Requirement Status'!N$2,'Candidate Tracker '!$E$2:$E$154,'Requirement Status'!$C3)</f>
        <v>0</v>
      </c>
      <c r="O3" s="5">
        <f>COUNTIFS('Candidate Tracker '!$G$2:$G$154,'Requirement Status'!O$2,'Candidate Tracker '!$E$2:$E$154,'Requirement Status'!$C3)</f>
        <v>0</v>
      </c>
      <c r="P3" s="15"/>
    </row>
    <row r="4" spans="1:16" ht="15.75" customHeight="1">
      <c r="A4" s="339"/>
      <c r="B4" s="339"/>
      <c r="C4" s="18" t="s">
        <v>20</v>
      </c>
      <c r="D4" s="18"/>
      <c r="E4" s="87">
        <v>5</v>
      </c>
      <c r="F4" s="18"/>
      <c r="G4" s="5">
        <f>COUNTIFS('Candidate Tracker '!$G$2:$G$154,'Requirement Status'!G$2,'Candidate Tracker '!$E$2:$E$154,'Requirement Status'!$C4)</f>
        <v>0</v>
      </c>
      <c r="H4" s="5">
        <f>COUNTIFS('Candidate Tracker '!$G$2:$G$154,'Requirement Status'!H$2,'Candidate Tracker '!$E$2:$E$154,'Requirement Status'!$C4)</f>
        <v>0</v>
      </c>
      <c r="I4" s="5">
        <f>COUNTIFS('Candidate Tracker '!$G$2:$G$154,'Requirement Status'!I$2,'Candidate Tracker '!$E$2:$E$154,'Requirement Status'!$C4)</f>
        <v>0</v>
      </c>
      <c r="J4" s="5">
        <f>COUNTIFS('Candidate Tracker '!$G$2:$G$154,'Requirement Status'!J$2,'Candidate Tracker '!$E$2:$E$154,'Requirement Status'!$C4)</f>
        <v>0</v>
      </c>
      <c r="K4" s="5">
        <f>COUNTIFS('Candidate Tracker '!$G$2:$G$154,'Requirement Status'!K$2,'Candidate Tracker '!$E$2:$E$154,'Requirement Status'!$C4)</f>
        <v>0</v>
      </c>
      <c r="L4" s="5">
        <f>COUNTIFS('Candidate Tracker '!$G$2:$G$154,'Requirement Status'!L$2,'Candidate Tracker '!$E$2:$E$154,'Requirement Status'!$C4)</f>
        <v>0</v>
      </c>
      <c r="M4" s="5">
        <f>COUNTIFS('Candidate Tracker '!$G$2:$G$154,'Requirement Status'!M$2,'Candidate Tracker '!$E$2:$E$154,'Requirement Status'!$C4)</f>
        <v>0</v>
      </c>
      <c r="N4" s="5">
        <f>COUNTIFS('Candidate Tracker '!$G$2:$G$154,'Requirement Status'!N$2,'Candidate Tracker '!$E$2:$E$154,'Requirement Status'!$C4)</f>
        <v>0</v>
      </c>
      <c r="O4" s="5">
        <f>COUNTIFS('Candidate Tracker '!$G$2:$G$154,'Requirement Status'!O$2,'Candidate Tracker '!$E$2:$E$154,'Requirement Status'!$C4)</f>
        <v>0</v>
      </c>
      <c r="P4" s="15"/>
    </row>
    <row r="5" spans="1:16" ht="15.75" customHeight="1">
      <c r="A5" s="339"/>
      <c r="B5" s="339"/>
      <c r="C5" s="18" t="s">
        <v>198</v>
      </c>
      <c r="D5" s="18"/>
      <c r="E5" s="25">
        <v>2</v>
      </c>
      <c r="F5" s="18"/>
      <c r="G5" s="5">
        <f>COUNTIFS('Candidate Tracker '!$G$2:$G$154,'Requirement Status'!G$2,'Candidate Tracker '!$E$2:$E$154,'Requirement Status'!$C5)</f>
        <v>0</v>
      </c>
      <c r="H5" s="5">
        <f>COUNTIFS('Candidate Tracker '!$G$2:$G$154,'Requirement Status'!H$2,'Candidate Tracker '!$E$2:$E$154,'Requirement Status'!$C5)</f>
        <v>0</v>
      </c>
      <c r="I5" s="5">
        <f>COUNTIFS('Candidate Tracker '!$G$2:$G$154,'Requirement Status'!I$2,'Candidate Tracker '!$E$2:$E$154,'Requirement Status'!$C5)</f>
        <v>0</v>
      </c>
      <c r="J5" s="5">
        <f>COUNTIFS('Candidate Tracker '!$G$2:$G$154,'Requirement Status'!J$2,'Candidate Tracker '!$E$2:$E$154,'Requirement Status'!$C5)</f>
        <v>0</v>
      </c>
      <c r="K5" s="5">
        <f>COUNTIFS('Candidate Tracker '!$G$2:$G$154,'Requirement Status'!K$2,'Candidate Tracker '!$E$2:$E$154,'Requirement Status'!$C5)</f>
        <v>0</v>
      </c>
      <c r="L5" s="5">
        <f>COUNTIFS('Candidate Tracker '!$G$2:$G$154,'Requirement Status'!L$2,'Candidate Tracker '!$E$2:$E$154,'Requirement Status'!$C5)</f>
        <v>0</v>
      </c>
      <c r="M5" s="5">
        <f>COUNTIFS('Candidate Tracker '!$G$2:$G$154,'Requirement Status'!M$2,'Candidate Tracker '!$E$2:$E$154,'Requirement Status'!$C5)</f>
        <v>0</v>
      </c>
      <c r="N5" s="5">
        <f>COUNTIFS('Candidate Tracker '!$G$2:$G$154,'Requirement Status'!N$2,'Candidate Tracker '!$E$2:$E$154,'Requirement Status'!$C5)</f>
        <v>0</v>
      </c>
      <c r="O5" s="5">
        <f>COUNTIFS('Candidate Tracker '!$G$2:$G$154,'Requirement Status'!O$2,'Candidate Tracker '!$E$2:$E$154,'Requirement Status'!$C5)</f>
        <v>1</v>
      </c>
      <c r="P5" s="193"/>
    </row>
    <row r="6" spans="1:16" ht="15.75" customHeight="1">
      <c r="A6" s="339"/>
      <c r="B6" s="345"/>
      <c r="C6" s="16" t="s">
        <v>43</v>
      </c>
      <c r="D6" s="18"/>
      <c r="E6" s="25">
        <v>3</v>
      </c>
      <c r="F6" s="18"/>
      <c r="G6" s="5">
        <f>COUNTIFS('Candidate Tracker '!$G$2:$G$154,'Requirement Status'!G$2,'Candidate Tracker '!$E$2:$E$154,'Requirement Status'!$C6)</f>
        <v>0</v>
      </c>
      <c r="H6" s="5">
        <f>COUNTIFS('Candidate Tracker '!$G$2:$G$154,'Requirement Status'!H$2,'Candidate Tracker '!$E$2:$E$154,'Requirement Status'!$C6)</f>
        <v>0</v>
      </c>
      <c r="I6" s="5">
        <f>COUNTIFS('Candidate Tracker '!$G$2:$G$154,'Requirement Status'!I$2,'Candidate Tracker '!$E$2:$E$154,'Requirement Status'!$C6)</f>
        <v>0</v>
      </c>
      <c r="J6" s="5">
        <f>COUNTIFS('Candidate Tracker '!$G$2:$G$154,'Requirement Status'!J$2,'Candidate Tracker '!$E$2:$E$154,'Requirement Status'!$C6)</f>
        <v>0</v>
      </c>
      <c r="K6" s="5">
        <f>COUNTIFS('Candidate Tracker '!$G$2:$G$154,'Requirement Status'!K$2,'Candidate Tracker '!$E$2:$E$154,'Requirement Status'!$C6)</f>
        <v>0</v>
      </c>
      <c r="L6" s="5">
        <f>COUNTIFS('Candidate Tracker '!$G$2:$G$154,'Requirement Status'!L$2,'Candidate Tracker '!$E$2:$E$154,'Requirement Status'!$C6)</f>
        <v>0</v>
      </c>
      <c r="M6" s="5">
        <f>COUNTIFS('Candidate Tracker '!$G$2:$G$154,'Requirement Status'!M$2,'Candidate Tracker '!$E$2:$E$154,'Requirement Status'!$C6)</f>
        <v>0</v>
      </c>
      <c r="N6" s="5">
        <f>COUNTIFS('Candidate Tracker '!$G$2:$G$154,'Requirement Status'!N$2,'Candidate Tracker '!$E$2:$E$154,'Requirement Status'!$C6)</f>
        <v>0</v>
      </c>
      <c r="O6" s="5">
        <f>COUNTIFS('Candidate Tracker '!$G$2:$G$154,'Requirement Status'!O$2,'Candidate Tracker '!$E$2:$E$154,'Requirement Status'!$C6)</f>
        <v>0</v>
      </c>
      <c r="P6" s="15"/>
    </row>
    <row r="7" spans="1:16" ht="15.75" customHeight="1">
      <c r="A7" s="339"/>
      <c r="B7" s="338" t="s">
        <v>44</v>
      </c>
      <c r="C7" s="18" t="s">
        <v>52</v>
      </c>
      <c r="D7" s="22" t="s">
        <v>63</v>
      </c>
      <c r="E7" s="89">
        <v>2</v>
      </c>
      <c r="F7" s="22"/>
      <c r="G7" s="5">
        <f>COUNTIFS('Candidate Tracker '!$G$2:$G$154,'Requirement Status'!G$2,'Candidate Tracker '!$E$2:$E$154,'Requirement Status'!$C7)</f>
        <v>0</v>
      </c>
      <c r="H7" s="5">
        <f>COUNTIFS('Candidate Tracker '!$G$2:$G$154,'Requirement Status'!H$2,'Candidate Tracker '!$E$2:$E$154,'Requirement Status'!$C7)</f>
        <v>0</v>
      </c>
      <c r="I7" s="5">
        <f>COUNTIFS('Candidate Tracker '!$G$2:$G$154,'Requirement Status'!I$2,'Candidate Tracker '!$E$2:$E$154,'Requirement Status'!$C7)</f>
        <v>0</v>
      </c>
      <c r="J7" s="5">
        <f>COUNTIFS('Candidate Tracker '!$G$2:$G$154,'Requirement Status'!J$2,'Candidate Tracker '!$E$2:$E$154,'Requirement Status'!$C7)</f>
        <v>0</v>
      </c>
      <c r="K7" s="5">
        <f>COUNTIFS('Candidate Tracker '!$G$2:$G$154,'Requirement Status'!K$2,'Candidate Tracker '!$E$2:$E$154,'Requirement Status'!$C7)</f>
        <v>0</v>
      </c>
      <c r="L7" s="5">
        <f>COUNTIFS('Candidate Tracker '!$G$2:$G$154,'Requirement Status'!L$2,'Candidate Tracker '!$E$2:$E$154,'Requirement Status'!$C7)</f>
        <v>0</v>
      </c>
      <c r="M7" s="5">
        <f>COUNTIFS('Candidate Tracker '!$G$2:$G$154,'Requirement Status'!M$2,'Candidate Tracker '!$E$2:$E$154,'Requirement Status'!$C7)</f>
        <v>0</v>
      </c>
      <c r="N7" s="5">
        <f>COUNTIFS('Candidate Tracker '!$G$2:$G$154,'Requirement Status'!N$2,'Candidate Tracker '!$E$2:$E$154,'Requirement Status'!$C7)</f>
        <v>8</v>
      </c>
      <c r="O7" s="5">
        <f>COUNTIFS('Candidate Tracker '!$G$2:$G$154,'Requirement Status'!O$2,'Candidate Tracker '!$E$2:$E$154,'Requirement Status'!$C7)</f>
        <v>0</v>
      </c>
    </row>
    <row r="8" spans="1:16" ht="15.75" customHeight="1">
      <c r="A8" s="339"/>
      <c r="B8" s="339"/>
      <c r="C8" s="84" t="s">
        <v>176</v>
      </c>
      <c r="D8" s="18" t="s">
        <v>63</v>
      </c>
      <c r="E8" s="87">
        <v>8</v>
      </c>
      <c r="F8" s="18"/>
      <c r="G8" s="5">
        <f>COUNTIFS('Candidate Tracker '!$G$2:$G$154,'Requirement Status'!G$2,'Candidate Tracker '!$E$2:$E$154,'Requirement Status'!$C8)</f>
        <v>0</v>
      </c>
      <c r="H8" s="5">
        <f>COUNTIFS('Candidate Tracker '!$G$2:$G$154,'Requirement Status'!H$2,'Candidate Tracker '!$E$2:$E$154,'Requirement Status'!$C8)</f>
        <v>0</v>
      </c>
      <c r="I8" s="5">
        <f>COUNTIFS('Candidate Tracker '!$G$2:$G$154,'Requirement Status'!I$2,'Candidate Tracker '!$E$2:$E$154,'Requirement Status'!$C8)</f>
        <v>0</v>
      </c>
      <c r="J8" s="5">
        <f>COUNTIFS('Candidate Tracker '!$G$2:$G$154,'Requirement Status'!J$2,'Candidate Tracker '!$E$2:$E$154,'Requirement Status'!$C8)</f>
        <v>0</v>
      </c>
      <c r="K8" s="5">
        <f>COUNTIFS('Candidate Tracker '!$G$2:$G$154,'Requirement Status'!K$2,'Candidate Tracker '!$E$2:$E$154,'Requirement Status'!$C8)</f>
        <v>0</v>
      </c>
      <c r="L8" s="5">
        <f>COUNTIFS('Candidate Tracker '!$G$2:$G$154,'Requirement Status'!L$2,'Candidate Tracker '!$E$2:$E$154,'Requirement Status'!$C8)</f>
        <v>0</v>
      </c>
      <c r="M8" s="5">
        <f>COUNTIFS('Candidate Tracker '!$G$2:$G$154,'Requirement Status'!M$2,'Candidate Tracker '!$E$2:$E$154,'Requirement Status'!$C8)</f>
        <v>0</v>
      </c>
      <c r="N8" s="5">
        <f>COUNTIFS('Candidate Tracker '!$G$2:$G$154,'Requirement Status'!N$2,'Candidate Tracker '!$E$2:$E$154,'Requirement Status'!$C8)</f>
        <v>0</v>
      </c>
      <c r="O8" s="5">
        <f>COUNTIFS('Candidate Tracker '!$G$2:$G$154,'Requirement Status'!O$2,'Candidate Tracker '!$E$2:$E$154,'Requirement Status'!$C8)</f>
        <v>0</v>
      </c>
      <c r="P8" s="15"/>
    </row>
    <row r="9" spans="1:16" ht="15.75" customHeight="1">
      <c r="A9" s="339"/>
      <c r="B9" s="345"/>
      <c r="C9" s="84" t="s">
        <v>177</v>
      </c>
      <c r="D9" s="22" t="s">
        <v>63</v>
      </c>
      <c r="E9" s="89">
        <v>0</v>
      </c>
      <c r="F9" s="22"/>
      <c r="G9" s="5">
        <f>COUNTIFS('Candidate Tracker '!$G$2:$G$154,'Requirement Status'!G$2,'Candidate Tracker '!$E$2:$E$154,'Requirement Status'!$C9)</f>
        <v>0</v>
      </c>
      <c r="H9" s="5">
        <f>COUNTIFS('Candidate Tracker '!$G$2:$G$154,'Requirement Status'!H$2,'Candidate Tracker '!$E$2:$E$154,'Requirement Status'!$C9)</f>
        <v>0</v>
      </c>
      <c r="I9" s="5">
        <f>COUNTIFS('Candidate Tracker '!$G$2:$G$154,'Requirement Status'!I$2,'Candidate Tracker '!$E$2:$E$154,'Requirement Status'!$C9)</f>
        <v>0</v>
      </c>
      <c r="J9" s="5">
        <f>COUNTIFS('Candidate Tracker '!$G$2:$G$154,'Requirement Status'!J$2,'Candidate Tracker '!$E$2:$E$154,'Requirement Status'!$C9)</f>
        <v>0</v>
      </c>
      <c r="K9" s="5">
        <f>COUNTIFS('Candidate Tracker '!$G$2:$G$154,'Requirement Status'!K$2,'Candidate Tracker '!$E$2:$E$154,'Requirement Status'!$C9)</f>
        <v>0</v>
      </c>
      <c r="L9" s="5">
        <f>COUNTIFS('Candidate Tracker '!$G$2:$G$154,'Requirement Status'!L$2,'Candidate Tracker '!$E$2:$E$154,'Requirement Status'!$C9)</f>
        <v>0</v>
      </c>
      <c r="M9" s="5">
        <f>COUNTIFS('Candidate Tracker '!$G$2:$G$154,'Requirement Status'!M$2,'Candidate Tracker '!$E$2:$E$154,'Requirement Status'!$C9)</f>
        <v>0</v>
      </c>
      <c r="N9" s="5">
        <f>COUNTIFS('Candidate Tracker '!$G$2:$G$154,'Requirement Status'!N$2,'Candidate Tracker '!$E$2:$E$154,'Requirement Status'!$C9)</f>
        <v>0</v>
      </c>
      <c r="O9" s="5">
        <f>COUNTIFS('Candidate Tracker '!$G$2:$G$154,'Requirement Status'!O$2,'Candidate Tracker '!$E$2:$E$154,'Requirement Status'!$C9)</f>
        <v>0</v>
      </c>
      <c r="P9" s="19"/>
    </row>
    <row r="10" spans="1:16" ht="15.75" customHeight="1">
      <c r="A10" s="339"/>
      <c r="B10" s="338" t="s">
        <v>54</v>
      </c>
      <c r="C10" s="18" t="s">
        <v>36</v>
      </c>
      <c r="D10" s="18" t="s">
        <v>63</v>
      </c>
      <c r="E10" s="25">
        <v>5</v>
      </c>
      <c r="F10" s="18"/>
      <c r="G10" s="5">
        <f>COUNTIFS('Candidate Tracker '!$G$2:$G$154,'Requirement Status'!G$2,'Candidate Tracker '!$E$2:$E$154,'Requirement Status'!$C10)</f>
        <v>0</v>
      </c>
      <c r="H10" s="5">
        <f>COUNTIFS('Candidate Tracker '!$G$2:$G$154,'Requirement Status'!H$2,'Candidate Tracker '!$E$2:$E$154,'Requirement Status'!$C10)</f>
        <v>0</v>
      </c>
      <c r="I10" s="5">
        <f>COUNTIFS('Candidate Tracker '!$G$2:$G$154,'Requirement Status'!I$2,'Candidate Tracker '!$E$2:$E$154,'Requirement Status'!$C10)</f>
        <v>0</v>
      </c>
      <c r="J10" s="5">
        <f>COUNTIFS('Candidate Tracker '!$G$2:$G$154,'Requirement Status'!J$2,'Candidate Tracker '!$E$2:$E$154,'Requirement Status'!$C10)</f>
        <v>2</v>
      </c>
      <c r="K10" s="5">
        <f>COUNTIFS('Candidate Tracker '!$G$2:$G$154,'Requirement Status'!K$2,'Candidate Tracker '!$E$2:$E$154,'Requirement Status'!$C10)</f>
        <v>0</v>
      </c>
      <c r="L10" s="5">
        <f>COUNTIFS('Candidate Tracker '!$G$2:$G$154,'Requirement Status'!L$2,'Candidate Tracker '!$E$2:$E$154,'Requirement Status'!$C10)</f>
        <v>1</v>
      </c>
      <c r="M10" s="5">
        <f>COUNTIFS('Candidate Tracker '!$G$2:$G$154,'Requirement Status'!M$2,'Candidate Tracker '!$E$2:$E$154,'Requirement Status'!$C10)</f>
        <v>7</v>
      </c>
      <c r="N10" s="5">
        <f>COUNTIFS('Candidate Tracker '!$G$2:$G$154,'Requirement Status'!N$2,'Candidate Tracker '!$E$2:$E$154,'Requirement Status'!$C10)</f>
        <v>0</v>
      </c>
      <c r="O10" s="5">
        <f>COUNTIFS('Candidate Tracker '!$G$2:$G$154,'Requirement Status'!O$2,'Candidate Tracker '!$E$2:$E$154,'Requirement Status'!$C10)</f>
        <v>0</v>
      </c>
      <c r="P10" s="19"/>
    </row>
    <row r="11" spans="1:16" ht="15.75" customHeight="1">
      <c r="A11" s="339"/>
      <c r="B11" s="339"/>
      <c r="C11" s="18" t="s">
        <v>25</v>
      </c>
      <c r="D11" s="18"/>
      <c r="E11" s="18"/>
      <c r="F11" s="18"/>
      <c r="G11" s="5">
        <f>COUNTIFS('Candidate Tracker '!$G$2:$G$154,'Requirement Status'!G$2,'Candidate Tracker '!$E$2:$E$154,'Requirement Status'!$C11)</f>
        <v>0</v>
      </c>
      <c r="H11" s="5">
        <f>COUNTIFS('Candidate Tracker '!$G$2:$G$154,'Requirement Status'!H$2,'Candidate Tracker '!$E$2:$E$154,'Requirement Status'!$C11)</f>
        <v>0</v>
      </c>
      <c r="I11" s="5">
        <f>COUNTIFS('Candidate Tracker '!$G$2:$G$154,'Requirement Status'!I$2,'Candidate Tracker '!$E$2:$E$154,'Requirement Status'!$C11)</f>
        <v>0</v>
      </c>
      <c r="J11" s="5">
        <f>COUNTIFS('Candidate Tracker '!$G$2:$G$154,'Requirement Status'!J$2,'Candidate Tracker '!$E$2:$E$154,'Requirement Status'!$C11)</f>
        <v>1</v>
      </c>
      <c r="K11" s="5">
        <f>COUNTIFS('Candidate Tracker '!$G$2:$G$154,'Requirement Status'!K$2,'Candidate Tracker '!$E$2:$E$154,'Requirement Status'!$C11)</f>
        <v>1</v>
      </c>
      <c r="L11" s="5">
        <f>COUNTIFS('Candidate Tracker '!$G$2:$G$154,'Requirement Status'!L$2,'Candidate Tracker '!$E$2:$E$154,'Requirement Status'!$C11)</f>
        <v>0</v>
      </c>
      <c r="M11" s="5">
        <f>COUNTIFS('Candidate Tracker '!$G$2:$G$154,'Requirement Status'!M$2,'Candidate Tracker '!$E$2:$E$154,'Requirement Status'!$C11)</f>
        <v>3</v>
      </c>
      <c r="N11" s="5">
        <f>COUNTIFS('Candidate Tracker '!$G$2:$G$154,'Requirement Status'!N$2,'Candidate Tracker '!$E$2:$E$154,'Requirement Status'!$C11)</f>
        <v>2</v>
      </c>
      <c r="O11" s="5">
        <f>COUNTIFS('Candidate Tracker '!$G$2:$G$154,'Requirement Status'!O$2,'Candidate Tracker '!$E$2:$E$154,'Requirement Status'!$C11)</f>
        <v>0</v>
      </c>
      <c r="P11" s="20"/>
    </row>
    <row r="12" spans="1:16" ht="23.25" customHeight="1">
      <c r="A12" s="345"/>
      <c r="B12" s="83" t="s">
        <v>55</v>
      </c>
      <c r="C12" s="85" t="s">
        <v>40</v>
      </c>
      <c r="D12" s="85" t="s">
        <v>63</v>
      </c>
      <c r="E12" s="88">
        <v>5</v>
      </c>
      <c r="F12" s="18"/>
      <c r="G12" s="5">
        <f>COUNTIFS('Candidate Tracker '!$G$2:$G$154,'Requirement Status'!G$2,'Candidate Tracker '!$E$2:$E$154,'Requirement Status'!$C12)</f>
        <v>0</v>
      </c>
      <c r="H12" s="5">
        <f>COUNTIFS('Candidate Tracker '!$G$2:$G$154,'Requirement Status'!H$2,'Candidate Tracker '!$E$2:$E$154,'Requirement Status'!$C12)</f>
        <v>0</v>
      </c>
      <c r="I12" s="5">
        <f>COUNTIFS('Candidate Tracker '!$G$2:$G$154,'Requirement Status'!I$2,'Candidate Tracker '!$E$2:$E$154,'Requirement Status'!$C12)</f>
        <v>0</v>
      </c>
      <c r="J12" s="5">
        <f>COUNTIFS('Candidate Tracker '!$G$2:$G$154,'Requirement Status'!J$2,'Candidate Tracker '!$E$2:$E$154,'Requirement Status'!$C12)</f>
        <v>0</v>
      </c>
      <c r="K12" s="5">
        <f>COUNTIFS('Candidate Tracker '!$G$2:$G$154,'Requirement Status'!K$2,'Candidate Tracker '!$E$2:$E$154,'Requirement Status'!$C12)</f>
        <v>0</v>
      </c>
      <c r="L12" s="5">
        <f>COUNTIFS('Candidate Tracker '!$G$2:$G$154,'Requirement Status'!L$2,'Candidate Tracker '!$E$2:$E$154,'Requirement Status'!$C12)</f>
        <v>0</v>
      </c>
      <c r="M12" s="5">
        <f>COUNTIFS('Candidate Tracker '!$G$2:$G$154,'Requirement Status'!M$2,'Candidate Tracker '!$E$2:$E$154,'Requirement Status'!$C12)</f>
        <v>4</v>
      </c>
      <c r="N12" s="5">
        <f>COUNTIFS('Candidate Tracker '!$G$2:$G$154,'Requirement Status'!N$2,'Candidate Tracker '!$E$2:$E$154,'Requirement Status'!$C12)</f>
        <v>0</v>
      </c>
      <c r="O12" s="5">
        <f>COUNTIFS('Candidate Tracker '!$G$2:$G$154,'Requirement Status'!O$2,'Candidate Tracker '!$E$2:$E$154,'Requirement Status'!$C12)</f>
        <v>0</v>
      </c>
      <c r="P12" s="19"/>
    </row>
    <row r="13" spans="1:16" ht="15.75" customHeight="1">
      <c r="A13" s="340" t="s">
        <v>16</v>
      </c>
      <c r="B13" s="343" t="s">
        <v>30</v>
      </c>
      <c r="C13" s="2" t="s">
        <v>56</v>
      </c>
      <c r="D13" s="17" t="s">
        <v>63</v>
      </c>
      <c r="E13" s="89">
        <v>2</v>
      </c>
      <c r="F13" s="17"/>
      <c r="G13" s="5">
        <f>COUNTIFS('Candidate Tracker '!$G$2:$G$154,'Requirement Status'!G$2,'Candidate Tracker '!$E$2:$E$154,'Requirement Status'!$C13)</f>
        <v>0</v>
      </c>
      <c r="H13" s="5">
        <f>COUNTIFS('Candidate Tracker '!$G$2:$G$154,'Requirement Status'!H$2,'Candidate Tracker '!$E$2:$E$154,'Requirement Status'!$C13)</f>
        <v>0</v>
      </c>
      <c r="I13" s="5">
        <f>COUNTIFS('Candidate Tracker '!$G$2:$G$154,'Requirement Status'!I$2,'Candidate Tracker '!$E$2:$E$154,'Requirement Status'!$C13)</f>
        <v>0</v>
      </c>
      <c r="J13" s="5">
        <f>COUNTIFS('Candidate Tracker '!$G$2:$G$154,'Requirement Status'!J$2,'Candidate Tracker '!$E$2:$E$154,'Requirement Status'!$C13)</f>
        <v>0</v>
      </c>
      <c r="K13" s="5">
        <f>COUNTIFS('Candidate Tracker '!$G$2:$G$154,'Requirement Status'!K$2,'Candidate Tracker '!$E$2:$E$154,'Requirement Status'!$C13)</f>
        <v>0</v>
      </c>
      <c r="L13" s="5">
        <f>COUNTIFS('Candidate Tracker '!$G$2:$G$154,'Requirement Status'!L$2,'Candidate Tracker '!$E$2:$E$154,'Requirement Status'!$C13)</f>
        <v>0</v>
      </c>
      <c r="M13" s="5">
        <f>COUNTIFS('Candidate Tracker '!$G$2:$G$154,'Requirement Status'!M$2,'Candidate Tracker '!$E$2:$E$154,'Requirement Status'!$C13)</f>
        <v>2</v>
      </c>
      <c r="N13" s="5">
        <f>COUNTIFS('Candidate Tracker '!$G$2:$G$154,'Requirement Status'!N$2,'Candidate Tracker '!$E$2:$E$154,'Requirement Status'!$C13)</f>
        <v>2</v>
      </c>
      <c r="O13" s="5">
        <f>COUNTIFS('Candidate Tracker '!$G$2:$G$154,'Requirement Status'!O$2,'Candidate Tracker '!$E$2:$E$154,'Requirement Status'!$C13)</f>
        <v>0</v>
      </c>
      <c r="P13" s="21"/>
    </row>
    <row r="14" spans="1:16" ht="15.75" customHeight="1">
      <c r="A14" s="341"/>
      <c r="B14" s="344"/>
      <c r="C14" s="2" t="s">
        <v>57</v>
      </c>
      <c r="D14" s="17" t="s">
        <v>63</v>
      </c>
      <c r="E14" s="89">
        <v>3</v>
      </c>
      <c r="F14" s="22"/>
      <c r="G14" s="5">
        <f>COUNTIFS('Candidate Tracker '!$G$2:$G$154,'Requirement Status'!G$2,'Candidate Tracker '!$E$2:$E$154,'Requirement Status'!$C14)</f>
        <v>0</v>
      </c>
      <c r="H14" s="5">
        <f>COUNTIFS('Candidate Tracker '!$G$2:$G$154,'Requirement Status'!H$2,'Candidate Tracker '!$E$2:$E$154,'Requirement Status'!$C14)</f>
        <v>0</v>
      </c>
      <c r="I14" s="5">
        <f>COUNTIFS('Candidate Tracker '!$G$2:$G$154,'Requirement Status'!I$2,'Candidate Tracker '!$E$2:$E$154,'Requirement Status'!$C14)</f>
        <v>0</v>
      </c>
      <c r="J14" s="5">
        <f>COUNTIFS('Candidate Tracker '!$G$2:$G$154,'Requirement Status'!J$2,'Candidate Tracker '!$E$2:$E$154,'Requirement Status'!$C14)</f>
        <v>1</v>
      </c>
      <c r="K14" s="5">
        <f>COUNTIFS('Candidate Tracker '!$G$2:$G$154,'Requirement Status'!K$2,'Candidate Tracker '!$E$2:$E$154,'Requirement Status'!$C14)</f>
        <v>0</v>
      </c>
      <c r="L14" s="5">
        <f>COUNTIFS('Candidate Tracker '!$G$2:$G$154,'Requirement Status'!L$2,'Candidate Tracker '!$E$2:$E$154,'Requirement Status'!$C14)</f>
        <v>1</v>
      </c>
      <c r="M14" s="5">
        <f>COUNTIFS('Candidate Tracker '!$G$2:$G$154,'Requirement Status'!M$2,'Candidate Tracker '!$E$2:$E$154,'Requirement Status'!$C14)</f>
        <v>2</v>
      </c>
      <c r="N14" s="5">
        <f>COUNTIFS('Candidate Tracker '!$G$2:$G$154,'Requirement Status'!N$2,'Candidate Tracker '!$E$2:$E$154,'Requirement Status'!$C14)</f>
        <v>2</v>
      </c>
      <c r="O14" s="5">
        <f>COUNTIFS('Candidate Tracker '!$G$2:$G$154,'Requirement Status'!O$2,'Candidate Tracker '!$E$2:$E$154,'Requirement Status'!$C14)</f>
        <v>0</v>
      </c>
      <c r="P14" s="21"/>
    </row>
    <row r="15" spans="1:16" ht="15.75" customHeight="1">
      <c r="A15" s="341"/>
      <c r="B15" s="343" t="s">
        <v>31</v>
      </c>
      <c r="C15" s="2" t="s">
        <v>58</v>
      </c>
      <c r="D15" s="17"/>
      <c r="E15" s="192">
        <v>5</v>
      </c>
      <c r="F15" s="22"/>
      <c r="G15" s="5">
        <f>COUNTIFS('Candidate Tracker '!$G$2:$G$154,'Requirement Status'!G$2,'Candidate Tracker '!$E$2:$E$154,'Requirement Status'!$C15)</f>
        <v>0</v>
      </c>
      <c r="H15" s="5">
        <f>COUNTIFS('Candidate Tracker '!$G$2:$G$154,'Requirement Status'!H$2,'Candidate Tracker '!$E$2:$E$154,'Requirement Status'!$C15)</f>
        <v>0</v>
      </c>
      <c r="I15" s="5">
        <f>COUNTIFS('Candidate Tracker '!$G$2:$G$154,'Requirement Status'!I$2,'Candidate Tracker '!$E$2:$E$154,'Requirement Status'!$C15)</f>
        <v>0</v>
      </c>
      <c r="J15" s="5">
        <f>COUNTIFS('Candidate Tracker '!$G$2:$G$154,'Requirement Status'!J$2,'Candidate Tracker '!$E$2:$E$154,'Requirement Status'!$C15)</f>
        <v>1</v>
      </c>
      <c r="K15" s="5">
        <f>COUNTIFS('Candidate Tracker '!$G$2:$G$154,'Requirement Status'!K$2,'Candidate Tracker '!$E$2:$E$154,'Requirement Status'!$C15)</f>
        <v>0</v>
      </c>
      <c r="L15" s="5">
        <f>COUNTIFS('Candidate Tracker '!$G$2:$G$154,'Requirement Status'!L$2,'Candidate Tracker '!$E$2:$E$154,'Requirement Status'!$C15)</f>
        <v>0</v>
      </c>
      <c r="M15" s="5">
        <f>COUNTIFS('Candidate Tracker '!$G$2:$G$154,'Requirement Status'!M$2,'Candidate Tracker '!$E$2:$E$154,'Requirement Status'!$C15)</f>
        <v>11</v>
      </c>
      <c r="N15" s="5">
        <f>COUNTIFS('Candidate Tracker '!$G$2:$G$154,'Requirement Status'!N$2,'Candidate Tracker '!$E$2:$E$154,'Requirement Status'!$C15)</f>
        <v>0</v>
      </c>
      <c r="O15" s="5">
        <f>COUNTIFS('Candidate Tracker '!$G$2:$G$154,'Requirement Status'!O$2,'Candidate Tracker '!$E$2:$E$154,'Requirement Status'!$C15)</f>
        <v>1</v>
      </c>
      <c r="P15" s="21"/>
    </row>
    <row r="16" spans="1:16" ht="15.75" customHeight="1">
      <c r="A16" s="341"/>
      <c r="B16" s="344"/>
      <c r="C16" s="2" t="s">
        <v>23</v>
      </c>
      <c r="D16" s="17" t="s">
        <v>63</v>
      </c>
      <c r="E16" s="25">
        <v>8</v>
      </c>
      <c r="F16" s="22"/>
      <c r="G16" s="5">
        <f>COUNTIFS('Candidate Tracker '!$G$2:$G$154,'Requirement Status'!G$2,'Candidate Tracker '!$E$2:$E$154,'Requirement Status'!$C16)</f>
        <v>0</v>
      </c>
      <c r="H16" s="5">
        <f>COUNTIFS('Candidate Tracker '!$G$2:$G$154,'Requirement Status'!H$2,'Candidate Tracker '!$E$2:$E$154,'Requirement Status'!$C16)</f>
        <v>0</v>
      </c>
      <c r="I16" s="5">
        <f>COUNTIFS('Candidate Tracker '!$G$2:$G$154,'Requirement Status'!I$2,'Candidate Tracker '!$E$2:$E$154,'Requirement Status'!$C16)</f>
        <v>0</v>
      </c>
      <c r="J16" s="5">
        <f>COUNTIFS('Candidate Tracker '!$G$2:$G$154,'Requirement Status'!J$2,'Candidate Tracker '!$E$2:$E$154,'Requirement Status'!$C16)</f>
        <v>2</v>
      </c>
      <c r="K16" s="5">
        <f>COUNTIFS('Candidate Tracker '!$G$2:$G$154,'Requirement Status'!K$2,'Candidate Tracker '!$E$2:$E$154,'Requirement Status'!$C16)</f>
        <v>1</v>
      </c>
      <c r="L16" s="5">
        <f>COUNTIFS('Candidate Tracker '!$G$2:$G$154,'Requirement Status'!L$2,'Candidate Tracker '!$E$2:$E$154,'Requirement Status'!$C16)</f>
        <v>0</v>
      </c>
      <c r="M16" s="5">
        <f>COUNTIFS('Candidate Tracker '!$G$2:$G$154,'Requirement Status'!M$2,'Candidate Tracker '!$E$2:$E$154,'Requirement Status'!$C16)</f>
        <v>4</v>
      </c>
      <c r="N16" s="5">
        <f>COUNTIFS('Candidate Tracker '!$G$2:$G$154,'Requirement Status'!N$2,'Candidate Tracker '!$E$2:$E$154,'Requirement Status'!$C16)</f>
        <v>6</v>
      </c>
      <c r="O16" s="5">
        <f>COUNTIFS('Candidate Tracker '!$G$2:$G$154,'Requirement Status'!O$2,'Candidate Tracker '!$E$2:$E$154,'Requirement Status'!$C16)</f>
        <v>0</v>
      </c>
      <c r="P16" s="21"/>
    </row>
    <row r="17" spans="1:17" ht="15.75" customHeight="1">
      <c r="A17" s="341"/>
      <c r="B17" s="23" t="s">
        <v>59</v>
      </c>
      <c r="C17" s="2" t="s">
        <v>17</v>
      </c>
      <c r="D17" s="17"/>
      <c r="E17" s="192">
        <v>2</v>
      </c>
      <c r="F17" s="17"/>
      <c r="G17" s="5">
        <f>COUNTIFS('Candidate Tracker '!$G$2:$G$154,'Requirement Status'!G$2,'Candidate Tracker '!$E$2:$E$154,'Requirement Status'!$C17)</f>
        <v>0</v>
      </c>
      <c r="H17" s="5">
        <f>COUNTIFS('Candidate Tracker '!$G$2:$G$154,'Requirement Status'!H$2,'Candidate Tracker '!$E$2:$E$154,'Requirement Status'!$C17)</f>
        <v>0</v>
      </c>
      <c r="I17" s="5">
        <f>COUNTIFS('Candidate Tracker '!$G$2:$G$154,'Requirement Status'!I$2,'Candidate Tracker '!$E$2:$E$154,'Requirement Status'!$C17)</f>
        <v>0</v>
      </c>
      <c r="J17" s="5">
        <f>COUNTIFS('Candidate Tracker '!$G$2:$G$154,'Requirement Status'!J$2,'Candidate Tracker '!$E$2:$E$154,'Requirement Status'!$C17)</f>
        <v>0</v>
      </c>
      <c r="K17" s="5">
        <f>COUNTIFS('Candidate Tracker '!$G$2:$G$154,'Requirement Status'!K$2,'Candidate Tracker '!$E$2:$E$154,'Requirement Status'!$C17)</f>
        <v>1</v>
      </c>
      <c r="L17" s="5">
        <f>COUNTIFS('Candidate Tracker '!$G$2:$G$154,'Requirement Status'!L$2,'Candidate Tracker '!$E$2:$E$154,'Requirement Status'!$C17)</f>
        <v>0</v>
      </c>
      <c r="M17" s="5">
        <f>COUNTIFS('Candidate Tracker '!$G$2:$G$154,'Requirement Status'!M$2,'Candidate Tracker '!$E$2:$E$154,'Requirement Status'!$C17)</f>
        <v>0</v>
      </c>
      <c r="N17" s="5">
        <f>COUNTIFS('Candidate Tracker '!$G$2:$G$154,'Requirement Status'!N$2,'Candidate Tracker '!$E$2:$E$154,'Requirement Status'!$C17)</f>
        <v>6</v>
      </c>
      <c r="O17" s="5">
        <f>COUNTIFS('Candidate Tracker '!$G$2:$G$154,'Requirement Status'!O$2,'Candidate Tracker '!$E$2:$E$154,'Requirement Status'!$C17)</f>
        <v>0</v>
      </c>
      <c r="P17" s="21"/>
    </row>
    <row r="18" spans="1:17" ht="15.75" customHeight="1">
      <c r="A18" s="341"/>
      <c r="B18" s="343" t="s">
        <v>60</v>
      </c>
      <c r="C18" s="2" t="s">
        <v>61</v>
      </c>
      <c r="D18" s="17" t="s">
        <v>63</v>
      </c>
      <c r="E18" s="89">
        <v>3</v>
      </c>
      <c r="F18" s="17"/>
      <c r="G18" s="5">
        <f>COUNTIFS('Candidate Tracker '!$G$2:$G$154,'Requirement Status'!G$2,'Candidate Tracker '!$E$2:$E$154,'Requirement Status'!$C18)</f>
        <v>0</v>
      </c>
      <c r="H18" s="5">
        <f>COUNTIFS('Candidate Tracker '!$G$2:$G$154,'Requirement Status'!H$2,'Candidate Tracker '!$E$2:$E$154,'Requirement Status'!$C18)</f>
        <v>0</v>
      </c>
      <c r="I18" s="5">
        <f>COUNTIFS('Candidate Tracker '!$G$2:$G$154,'Requirement Status'!I$2,'Candidate Tracker '!$E$2:$E$154,'Requirement Status'!$C18)</f>
        <v>0</v>
      </c>
      <c r="J18" s="5">
        <f>COUNTIFS('Candidate Tracker '!$G$2:$G$154,'Requirement Status'!J$2,'Candidate Tracker '!$E$2:$E$154,'Requirement Status'!$C18)</f>
        <v>0</v>
      </c>
      <c r="K18" s="5">
        <f>COUNTIFS('Candidate Tracker '!$G$2:$G$154,'Requirement Status'!K$2,'Candidate Tracker '!$E$2:$E$154,'Requirement Status'!$C18)</f>
        <v>0</v>
      </c>
      <c r="L18" s="5">
        <f>COUNTIFS('Candidate Tracker '!$G$2:$G$154,'Requirement Status'!L$2,'Candidate Tracker '!$E$2:$E$154,'Requirement Status'!$C18)</f>
        <v>0</v>
      </c>
      <c r="M18" s="5">
        <f>COUNTIFS('Candidate Tracker '!$G$2:$G$154,'Requirement Status'!M$2,'Candidate Tracker '!$E$2:$E$154,'Requirement Status'!$C18)</f>
        <v>0</v>
      </c>
      <c r="N18" s="5">
        <f>COUNTIFS('Candidate Tracker '!$G$2:$G$154,'Requirement Status'!N$2,'Candidate Tracker '!$E$2:$E$154,'Requirement Status'!$C18)</f>
        <v>0</v>
      </c>
      <c r="O18" s="5">
        <f>COUNTIFS('Candidate Tracker '!$G$2:$G$154,'Requirement Status'!O$2,'Candidate Tracker '!$E$2:$E$154,'Requirement Status'!$C18)</f>
        <v>0</v>
      </c>
      <c r="P18" s="21"/>
    </row>
    <row r="19" spans="1:17" ht="15.75" customHeight="1">
      <c r="A19" s="342"/>
      <c r="B19" s="344"/>
      <c r="C19" s="14" t="s">
        <v>62</v>
      </c>
      <c r="D19" s="17" t="s">
        <v>63</v>
      </c>
      <c r="E19" s="89">
        <v>1</v>
      </c>
      <c r="F19" s="17"/>
      <c r="G19" s="5">
        <f>COUNTIFS('Candidate Tracker '!$G$2:$G$154,'Requirement Status'!G$2,'Candidate Tracker '!$E$2:$E$154,'Requirement Status'!$C19)</f>
        <v>0</v>
      </c>
      <c r="H19" s="5">
        <f>COUNTIFS('Candidate Tracker '!$G$2:$G$154,'Requirement Status'!H$2,'Candidate Tracker '!$E$2:$E$154,'Requirement Status'!$C19)</f>
        <v>0</v>
      </c>
      <c r="I19" s="5">
        <f>COUNTIFS('Candidate Tracker '!$G$2:$G$154,'Requirement Status'!I$2,'Candidate Tracker '!$E$2:$E$154,'Requirement Status'!$C19)</f>
        <v>0</v>
      </c>
      <c r="J19" s="5">
        <f>COUNTIFS('Candidate Tracker '!$G$2:$G$154,'Requirement Status'!J$2,'Candidate Tracker '!$E$2:$E$154,'Requirement Status'!$C19)</f>
        <v>0</v>
      </c>
      <c r="K19" s="5">
        <f>COUNTIFS('Candidate Tracker '!$G$2:$G$154,'Requirement Status'!K$2,'Candidate Tracker '!$E$2:$E$154,'Requirement Status'!$C19)</f>
        <v>0</v>
      </c>
      <c r="L19" s="5">
        <f>COUNTIFS('Candidate Tracker '!$G$2:$G$154,'Requirement Status'!L$2,'Candidate Tracker '!$E$2:$E$154,'Requirement Status'!$C19)</f>
        <v>0</v>
      </c>
      <c r="M19" s="5">
        <f>COUNTIFS('Candidate Tracker '!$G$2:$G$154,'Requirement Status'!M$2,'Candidate Tracker '!$E$2:$E$154,'Requirement Status'!$C19)</f>
        <v>0</v>
      </c>
      <c r="N19" s="5">
        <f>COUNTIFS('Candidate Tracker '!$G$2:$G$154,'Requirement Status'!N$2,'Candidate Tracker '!$E$2:$E$154,'Requirement Status'!$C19)</f>
        <v>0</v>
      </c>
      <c r="O19" s="5">
        <f>COUNTIFS('Candidate Tracker '!$G$2:$G$154,'Requirement Status'!O$2,'Candidate Tracker '!$E$2:$E$154,'Requirement Status'!$C19)</f>
        <v>0</v>
      </c>
      <c r="P19" s="21"/>
    </row>
    <row r="20" spans="1:17" ht="15.75" customHeight="1">
      <c r="A20" s="348" t="s">
        <v>29</v>
      </c>
      <c r="B20" s="349"/>
      <c r="C20" s="17" t="s">
        <v>29</v>
      </c>
      <c r="D20" s="17" t="s">
        <v>63</v>
      </c>
      <c r="E20" s="192">
        <v>1</v>
      </c>
      <c r="F20" s="17"/>
      <c r="G20" s="5">
        <f>COUNTIFS('Candidate Tracker '!$G$2:$G$154,'Requirement Status'!G$2,'Candidate Tracker '!$E$2:$E$154,'Requirement Status'!$C20)</f>
        <v>0</v>
      </c>
      <c r="H20" s="5">
        <f>COUNTIFS('Candidate Tracker '!$G$2:$G$154,'Requirement Status'!H$2,'Candidate Tracker '!$E$2:$E$154,'Requirement Status'!$C20)</f>
        <v>0</v>
      </c>
      <c r="I20" s="5">
        <f>COUNTIFS('Candidate Tracker '!$G$2:$G$154,'Requirement Status'!I$2,'Candidate Tracker '!$E$2:$E$154,'Requirement Status'!$C20)</f>
        <v>0</v>
      </c>
      <c r="J20" s="5">
        <f>COUNTIFS('Candidate Tracker '!$G$2:$G$154,'Requirement Status'!J$2,'Candidate Tracker '!$E$2:$E$154,'Requirement Status'!$C20)</f>
        <v>0</v>
      </c>
      <c r="K20" s="5">
        <f>COUNTIFS('Candidate Tracker '!$G$2:$G$154,'Requirement Status'!K$2,'Candidate Tracker '!$E$2:$E$154,'Requirement Status'!$C20)</f>
        <v>0</v>
      </c>
      <c r="L20" s="5">
        <f>COUNTIFS('Candidate Tracker '!$G$2:$G$154,'Requirement Status'!L$2,'Candidate Tracker '!$E$2:$E$154,'Requirement Status'!$C20)</f>
        <v>0</v>
      </c>
      <c r="M20" s="5">
        <f>COUNTIFS('Candidate Tracker '!$G$2:$G$154,'Requirement Status'!M$2,'Candidate Tracker '!$E$2:$E$154,'Requirement Status'!$C20)</f>
        <v>0</v>
      </c>
      <c r="N20" s="5">
        <f>COUNTIFS('Candidate Tracker '!$G$2:$G$154,'Requirement Status'!N$2,'Candidate Tracker '!$E$2:$E$154,'Requirement Status'!$C20)</f>
        <v>0</v>
      </c>
      <c r="O20" s="5">
        <f>COUNTIFS('Candidate Tracker '!$G$2:$G$154,'Requirement Status'!O$2,'Candidate Tracker '!$E$2:$E$154,'Requirement Status'!$C20)</f>
        <v>0</v>
      </c>
      <c r="P20" s="21"/>
    </row>
    <row r="21" spans="1:17" ht="15.75" customHeight="1">
      <c r="A21" s="346" t="s">
        <v>45</v>
      </c>
      <c r="B21" s="347"/>
      <c r="C21" s="17" t="s">
        <v>46</v>
      </c>
      <c r="D21" s="22"/>
      <c r="E21" s="89">
        <v>1</v>
      </c>
      <c r="F21" s="22"/>
      <c r="G21" s="5">
        <f>COUNTIFS('Candidate Tracker '!$G$2:$G$154,'Requirement Status'!G$2,'Candidate Tracker '!$E$2:$E$154,'Requirement Status'!$C21)</f>
        <v>0</v>
      </c>
      <c r="H21" s="5">
        <f>COUNTIFS('Candidate Tracker '!$G$2:$G$154,'Requirement Status'!H$2,'Candidate Tracker '!$E$2:$E$154,'Requirement Status'!$C21)</f>
        <v>0</v>
      </c>
      <c r="I21" s="5">
        <f>COUNTIFS('Candidate Tracker '!$G$2:$G$154,'Requirement Status'!I$2,'Candidate Tracker '!$E$2:$E$154,'Requirement Status'!$C21)</f>
        <v>0</v>
      </c>
      <c r="J21" s="5">
        <f>COUNTIFS('Candidate Tracker '!$G$2:$G$154,'Requirement Status'!J$2,'Candidate Tracker '!$E$2:$E$154,'Requirement Status'!$C21)</f>
        <v>0</v>
      </c>
      <c r="K21" s="5">
        <f>COUNTIFS('Candidate Tracker '!$G$2:$G$154,'Requirement Status'!K$2,'Candidate Tracker '!$E$2:$E$154,'Requirement Status'!$C21)</f>
        <v>0</v>
      </c>
      <c r="L21" s="5">
        <f>COUNTIFS('Candidate Tracker '!$G$2:$G$154,'Requirement Status'!L$2,'Candidate Tracker '!$E$2:$E$154,'Requirement Status'!$C21)</f>
        <v>0</v>
      </c>
      <c r="M21" s="5">
        <f>COUNTIFS('Candidate Tracker '!$G$2:$G$154,'Requirement Status'!M$2,'Candidate Tracker '!$E$2:$E$154,'Requirement Status'!$C21)</f>
        <v>0</v>
      </c>
      <c r="N21" s="5">
        <f>COUNTIFS('Candidate Tracker '!$G$2:$G$154,'Requirement Status'!N$2,'Candidate Tracker '!$E$2:$E$154,'Requirement Status'!$C21)</f>
        <v>0</v>
      </c>
      <c r="O21" s="5">
        <f>COUNTIFS('Candidate Tracker '!$G$2:$G$154,'Requirement Status'!O$2,'Candidate Tracker '!$E$2:$E$154,'Requirement Status'!$C21)</f>
        <v>0</v>
      </c>
      <c r="P21" s="21"/>
    </row>
    <row r="22" spans="1:17" ht="15.75" customHeight="1">
      <c r="A22" s="350"/>
      <c r="B22" s="351"/>
      <c r="C22" s="17" t="s">
        <v>64</v>
      </c>
      <c r="D22" s="90" t="s">
        <v>63</v>
      </c>
      <c r="E22" s="89">
        <v>5</v>
      </c>
      <c r="F22" s="17"/>
      <c r="G22" s="5">
        <f>COUNTIFS('Candidate Tracker '!$G$2:$G$154,'Requirement Status'!G$2,'Candidate Tracker '!$E$2:$E$154,'Requirement Status'!$C22)</f>
        <v>0</v>
      </c>
      <c r="H22" s="5">
        <f>COUNTIFS('Candidate Tracker '!$G$2:$G$154,'Requirement Status'!H$2,'Candidate Tracker '!$E$2:$E$154,'Requirement Status'!$C22)</f>
        <v>0</v>
      </c>
      <c r="I22" s="5">
        <f>COUNTIFS('Candidate Tracker '!$G$2:$G$154,'Requirement Status'!I$2,'Candidate Tracker '!$E$2:$E$154,'Requirement Status'!$C22)</f>
        <v>0</v>
      </c>
      <c r="J22" s="5">
        <f>COUNTIFS('Candidate Tracker '!$G$2:$G$154,'Requirement Status'!J$2,'Candidate Tracker '!$E$2:$E$154,'Requirement Status'!$C22)</f>
        <v>0</v>
      </c>
      <c r="K22" s="5">
        <f>COUNTIFS('Candidate Tracker '!$G$2:$G$154,'Requirement Status'!K$2,'Candidate Tracker '!$E$2:$E$154,'Requirement Status'!$C22)</f>
        <v>0</v>
      </c>
      <c r="L22" s="5">
        <f>COUNTIFS('Candidate Tracker '!$G$2:$G$154,'Requirement Status'!L$2,'Candidate Tracker '!$E$2:$E$154,'Requirement Status'!$C22)</f>
        <v>0</v>
      </c>
      <c r="M22" s="5">
        <f>COUNTIFS('Candidate Tracker '!$G$2:$G$154,'Requirement Status'!M$2,'Candidate Tracker '!$E$2:$E$154,'Requirement Status'!$C22)</f>
        <v>0</v>
      </c>
      <c r="N22" s="5">
        <f>COUNTIFS('Candidate Tracker '!$G$2:$G$154,'Requirement Status'!N$2,'Candidate Tracker '!$E$2:$E$154,'Requirement Status'!$C22)</f>
        <v>0</v>
      </c>
      <c r="O22" s="5">
        <f>COUNTIFS('Candidate Tracker '!$G$2:$G$154,'Requirement Status'!O$2,'Candidate Tracker '!$E$2:$E$154,'Requirement Status'!$C22)</f>
        <v>0</v>
      </c>
      <c r="P22" s="24"/>
    </row>
    <row r="23" spans="1:17" ht="15.75" customHeight="1">
      <c r="A23" s="346" t="s">
        <v>178</v>
      </c>
      <c r="B23" s="347"/>
      <c r="C23" s="86" t="s">
        <v>179</v>
      </c>
      <c r="D23" s="91" t="s">
        <v>63</v>
      </c>
      <c r="E23" s="25">
        <v>1</v>
      </c>
      <c r="F23" s="22"/>
      <c r="G23" s="5"/>
      <c r="H23" s="5"/>
      <c r="I23" s="5"/>
      <c r="J23" s="5"/>
      <c r="K23" s="5"/>
      <c r="L23" s="5"/>
      <c r="M23" s="5"/>
      <c r="N23" s="5"/>
      <c r="O23" s="5"/>
      <c r="P23" s="24"/>
    </row>
    <row r="24" spans="1:17" ht="15.75" customHeight="1">
      <c r="A24" s="335" t="s">
        <v>65</v>
      </c>
      <c r="B24" s="336"/>
      <c r="C24" s="336"/>
      <c r="D24" s="337"/>
      <c r="E24" s="29">
        <f>SUM(E3:E23)</f>
        <v>67</v>
      </c>
      <c r="F24" s="29"/>
      <c r="G24" s="29">
        <f t="shared" ref="G24:O24" si="0">SUM(G3:G22)</f>
        <v>0</v>
      </c>
      <c r="H24" s="29">
        <f t="shared" si="0"/>
        <v>0</v>
      </c>
      <c r="I24" s="29">
        <f t="shared" si="0"/>
        <v>0</v>
      </c>
      <c r="J24" s="29">
        <f t="shared" si="0"/>
        <v>7</v>
      </c>
      <c r="K24" s="29">
        <f t="shared" si="0"/>
        <v>3</v>
      </c>
      <c r="L24" s="29">
        <f t="shared" si="0"/>
        <v>2</v>
      </c>
      <c r="M24" s="29">
        <f t="shared" si="0"/>
        <v>33</v>
      </c>
      <c r="N24" s="29">
        <f t="shared" si="0"/>
        <v>26</v>
      </c>
      <c r="O24" s="29">
        <f t="shared" si="0"/>
        <v>2</v>
      </c>
      <c r="P24" s="29"/>
      <c r="Q24" s="48"/>
    </row>
    <row r="25" spans="1:17" ht="15.75" customHeight="1">
      <c r="A25" s="92"/>
      <c r="B25" s="26" t="s">
        <v>66</v>
      </c>
      <c r="C25" s="93"/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5"/>
      <c r="Q25" s="50"/>
    </row>
    <row r="26" spans="1:17" ht="15.75" customHeight="1">
      <c r="A26" s="92"/>
      <c r="B26" s="27" t="s">
        <v>67</v>
      </c>
      <c r="C26" s="93"/>
      <c r="D26" s="93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5"/>
      <c r="Q26" s="50"/>
    </row>
    <row r="27" spans="1:17" ht="15.75" customHeight="1">
      <c r="A27" s="92"/>
      <c r="B27" s="28" t="s">
        <v>68</v>
      </c>
      <c r="C27" s="93"/>
      <c r="D27" s="93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5"/>
      <c r="Q27" s="50"/>
    </row>
    <row r="28" spans="1:17" ht="15.75" customHeight="1">
      <c r="B28" s="96" t="s">
        <v>180</v>
      </c>
      <c r="D28" s="11"/>
      <c r="F28" s="11"/>
      <c r="N28" s="11"/>
      <c r="O28" s="11"/>
    </row>
    <row r="29" spans="1:17" s="114" customFormat="1" ht="15.75" customHeight="1" thickBot="1">
      <c r="A29"/>
      <c r="B29"/>
      <c r="D29" s="115"/>
      <c r="F29" s="115"/>
      <c r="N29" s="115"/>
      <c r="O29" s="115"/>
    </row>
    <row r="30" spans="1:17" ht="15.75" customHeight="1" thickBot="1">
      <c r="A30" s="116" t="s">
        <v>4</v>
      </c>
      <c r="B30" s="117" t="s">
        <v>42</v>
      </c>
      <c r="D30" s="11"/>
      <c r="F30" s="11"/>
      <c r="N30" s="11"/>
      <c r="O30" s="11"/>
    </row>
    <row r="31" spans="1:17" ht="15.75" customHeight="1" thickBot="1">
      <c r="D31" s="11"/>
      <c r="F31" s="11"/>
      <c r="N31" s="11"/>
      <c r="O31" s="11"/>
    </row>
    <row r="32" spans="1:17" ht="15.75" customHeight="1" thickBot="1">
      <c r="A32" s="118" t="s">
        <v>258</v>
      </c>
      <c r="B32" s="118" t="s">
        <v>247</v>
      </c>
      <c r="C32" s="119"/>
      <c r="D32" s="213"/>
      <c r="E32" s="213"/>
      <c r="F32" s="117"/>
      <c r="N32" s="11"/>
      <c r="O32" s="11"/>
    </row>
    <row r="33" spans="1:15" ht="15.75" customHeight="1" thickBot="1">
      <c r="A33" s="122" t="s">
        <v>242</v>
      </c>
      <c r="B33" s="125" t="s">
        <v>24</v>
      </c>
      <c r="C33" s="212" t="s">
        <v>19</v>
      </c>
      <c r="D33" s="212" t="s">
        <v>41</v>
      </c>
      <c r="E33" s="121" t="s">
        <v>26</v>
      </c>
      <c r="F33" s="126" t="s">
        <v>243</v>
      </c>
      <c r="N33" s="11"/>
      <c r="O33" s="11"/>
    </row>
    <row r="34" spans="1:15" ht="15.75" customHeight="1">
      <c r="A34" s="123" t="s">
        <v>16</v>
      </c>
      <c r="B34" s="175"/>
      <c r="C34" s="173">
        <v>1</v>
      </c>
      <c r="D34" s="173">
        <v>1</v>
      </c>
      <c r="E34" s="173">
        <v>1</v>
      </c>
      <c r="F34" s="174">
        <v>3</v>
      </c>
      <c r="N34" s="11"/>
      <c r="O34" s="11"/>
    </row>
    <row r="35" spans="1:15" ht="15.75" customHeight="1">
      <c r="A35" s="124" t="s">
        <v>23</v>
      </c>
      <c r="B35" s="175"/>
      <c r="C35" s="173">
        <v>1</v>
      </c>
      <c r="D35" s="173"/>
      <c r="E35" s="173">
        <v>1</v>
      </c>
      <c r="F35" s="174">
        <v>2</v>
      </c>
      <c r="N35" s="11"/>
      <c r="O35" s="11"/>
    </row>
    <row r="36" spans="1:15" ht="15.75" customHeight="1">
      <c r="A36" s="124" t="s">
        <v>58</v>
      </c>
      <c r="B36" s="175"/>
      <c r="C36" s="173"/>
      <c r="D36" s="173">
        <v>1</v>
      </c>
      <c r="E36" s="173"/>
      <c r="F36" s="174">
        <v>1</v>
      </c>
      <c r="N36" s="11"/>
      <c r="O36" s="11"/>
    </row>
    <row r="37" spans="1:15" ht="15.75" customHeight="1">
      <c r="A37" s="123" t="s">
        <v>22</v>
      </c>
      <c r="B37" s="175">
        <v>1</v>
      </c>
      <c r="C37" s="173">
        <v>2</v>
      </c>
      <c r="D37" s="173">
        <v>1</v>
      </c>
      <c r="E37" s="173"/>
      <c r="F37" s="174">
        <v>4</v>
      </c>
      <c r="N37" s="11"/>
      <c r="O37" s="11"/>
    </row>
    <row r="38" spans="1:15" ht="15.75" customHeight="1">
      <c r="A38" s="124" t="s">
        <v>36</v>
      </c>
      <c r="B38" s="175">
        <v>1</v>
      </c>
      <c r="C38" s="173">
        <v>1</v>
      </c>
      <c r="D38" s="173">
        <v>1</v>
      </c>
      <c r="E38" s="173"/>
      <c r="F38" s="174">
        <v>3</v>
      </c>
      <c r="N38" s="11"/>
      <c r="O38" s="11"/>
    </row>
    <row r="39" spans="1:15" ht="15.75" customHeight="1" thickBot="1">
      <c r="A39" s="124" t="s">
        <v>25</v>
      </c>
      <c r="B39" s="175"/>
      <c r="C39" s="173">
        <v>1</v>
      </c>
      <c r="D39" s="173"/>
      <c r="E39" s="173"/>
      <c r="F39" s="174">
        <v>1</v>
      </c>
      <c r="N39" s="11"/>
      <c r="O39" s="11"/>
    </row>
    <row r="40" spans="1:15" ht="15.75" customHeight="1" thickBot="1">
      <c r="A40" s="120" t="s">
        <v>243</v>
      </c>
      <c r="B40" s="172">
        <v>1</v>
      </c>
      <c r="C40" s="170">
        <v>3</v>
      </c>
      <c r="D40" s="170">
        <v>2</v>
      </c>
      <c r="E40" s="170">
        <v>1</v>
      </c>
      <c r="F40" s="171">
        <v>7</v>
      </c>
      <c r="N40" s="11"/>
      <c r="O40" s="11"/>
    </row>
    <row r="41" spans="1:15" ht="15.75" customHeight="1">
      <c r="N41" s="11"/>
      <c r="O41" s="11"/>
    </row>
    <row r="42" spans="1:15" ht="15.75" customHeight="1">
      <c r="N42" s="11"/>
      <c r="O42" s="11"/>
    </row>
    <row r="43" spans="1:15" ht="15.75" customHeight="1">
      <c r="N43" s="11"/>
      <c r="O43" s="11"/>
    </row>
    <row r="44" spans="1:15" ht="15.75" customHeight="1">
      <c r="N44" s="11"/>
      <c r="O44" s="11"/>
    </row>
    <row r="45" spans="1:15" ht="15.75" customHeight="1" thickBot="1">
      <c r="N45" s="11"/>
      <c r="O45" s="11"/>
    </row>
    <row r="46" spans="1:15" ht="15.75" customHeight="1" thickBot="1">
      <c r="N46" s="11"/>
      <c r="O46" s="11"/>
    </row>
    <row r="47" spans="1:15" ht="15.75" customHeight="1">
      <c r="A47" s="163" t="s">
        <v>242</v>
      </c>
      <c r="B47" t="s">
        <v>258</v>
      </c>
      <c r="N47" s="11"/>
      <c r="O47" s="11"/>
    </row>
    <row r="48" spans="1:15" ht="15.75" customHeight="1">
      <c r="A48" s="42" t="s">
        <v>155</v>
      </c>
      <c r="B48" s="169">
        <v>3</v>
      </c>
      <c r="N48" s="11"/>
      <c r="O48" s="11"/>
    </row>
    <row r="49" spans="1:15" ht="15.75" customHeight="1">
      <c r="A49" s="164" t="s">
        <v>39</v>
      </c>
      <c r="B49" s="169">
        <v>1</v>
      </c>
      <c r="N49" s="11"/>
      <c r="O49" s="11"/>
    </row>
    <row r="50" spans="1:15" ht="15.75" customHeight="1">
      <c r="A50" s="164" t="s">
        <v>213</v>
      </c>
      <c r="B50" s="169">
        <v>1</v>
      </c>
      <c r="N50" s="11"/>
      <c r="O50" s="11"/>
    </row>
    <row r="51" spans="1:15" ht="15.75" customHeight="1">
      <c r="A51" s="164" t="s">
        <v>33</v>
      </c>
      <c r="B51" s="169">
        <v>1</v>
      </c>
      <c r="N51" s="11"/>
      <c r="O51" s="11"/>
    </row>
    <row r="52" spans="1:15" ht="15.75" customHeight="1">
      <c r="A52" s="42" t="s">
        <v>16</v>
      </c>
      <c r="B52" s="169">
        <v>14</v>
      </c>
      <c r="N52" s="11"/>
      <c r="O52" s="11"/>
    </row>
    <row r="53" spans="1:15" ht="15.75" customHeight="1">
      <c r="A53" s="164" t="s">
        <v>214</v>
      </c>
      <c r="B53" s="169">
        <v>1</v>
      </c>
      <c r="N53" s="11"/>
      <c r="O53" s="11"/>
    </row>
    <row r="54" spans="1:15" ht="15.75" customHeight="1">
      <c r="A54" s="164" t="s">
        <v>39</v>
      </c>
      <c r="B54" s="169">
        <v>1</v>
      </c>
      <c r="D54" s="11"/>
      <c r="F54" s="11"/>
      <c r="N54" s="11"/>
      <c r="O54" s="11"/>
    </row>
    <row r="55" spans="1:15" ht="15.75" customHeight="1">
      <c r="A55" s="164" t="s">
        <v>50</v>
      </c>
      <c r="B55" s="169">
        <v>2</v>
      </c>
      <c r="D55" s="11"/>
      <c r="F55" s="11"/>
      <c r="N55" s="11"/>
      <c r="O55" s="11"/>
    </row>
    <row r="56" spans="1:15" ht="15.75" customHeight="1">
      <c r="A56" s="164" t="s">
        <v>33</v>
      </c>
      <c r="B56" s="169">
        <v>5</v>
      </c>
      <c r="D56" s="11"/>
      <c r="F56" s="11"/>
      <c r="N56" s="11"/>
      <c r="O56" s="11"/>
    </row>
    <row r="57" spans="1:15" ht="15.75" customHeight="1">
      <c r="A57" s="164" t="s">
        <v>34</v>
      </c>
      <c r="B57" s="169">
        <v>5</v>
      </c>
      <c r="D57" s="11"/>
      <c r="F57" s="11"/>
      <c r="N57" s="11"/>
      <c r="O57" s="11"/>
    </row>
    <row r="58" spans="1:15" ht="15.75" customHeight="1">
      <c r="A58" s="42" t="s">
        <v>22</v>
      </c>
      <c r="B58" s="169">
        <v>18</v>
      </c>
      <c r="D58" s="11"/>
      <c r="F58" s="11"/>
      <c r="N58" s="11"/>
      <c r="O58" s="11"/>
    </row>
    <row r="59" spans="1:15" ht="15.75" customHeight="1">
      <c r="A59" s="164" t="s">
        <v>35</v>
      </c>
      <c r="B59" s="169">
        <v>1</v>
      </c>
      <c r="D59" s="11"/>
      <c r="F59" s="11"/>
      <c r="N59" s="11"/>
      <c r="O59" s="11"/>
    </row>
    <row r="60" spans="1:15" ht="15.75" customHeight="1">
      <c r="A60" s="164" t="s">
        <v>214</v>
      </c>
      <c r="B60" s="169">
        <v>1</v>
      </c>
      <c r="D60" s="11"/>
      <c r="F60" s="11"/>
      <c r="N60" s="11"/>
      <c r="O60" s="11"/>
    </row>
    <row r="61" spans="1:15" ht="15.75" customHeight="1">
      <c r="A61" s="164" t="s">
        <v>39</v>
      </c>
      <c r="B61" s="169">
        <v>1</v>
      </c>
      <c r="D61" s="11"/>
      <c r="F61" s="11"/>
      <c r="N61" s="11"/>
      <c r="O61" s="11"/>
    </row>
    <row r="62" spans="1:15" ht="15.75" customHeight="1">
      <c r="A62" s="164" t="s">
        <v>50</v>
      </c>
      <c r="B62" s="169">
        <v>11</v>
      </c>
      <c r="D62" s="11"/>
      <c r="F62" s="11"/>
      <c r="N62" s="11"/>
      <c r="O62" s="11"/>
    </row>
    <row r="63" spans="1:15" ht="15.75" customHeight="1">
      <c r="A63" s="164" t="s">
        <v>33</v>
      </c>
      <c r="B63" s="169">
        <v>3</v>
      </c>
      <c r="D63" s="11"/>
      <c r="F63" s="11"/>
      <c r="N63" s="11"/>
      <c r="O63" s="11"/>
    </row>
    <row r="64" spans="1:15" ht="15.75" customHeight="1">
      <c r="A64" s="164" t="s">
        <v>34</v>
      </c>
      <c r="B64" s="169">
        <v>1</v>
      </c>
      <c r="D64" s="11"/>
      <c r="F64" s="11"/>
      <c r="N64" s="11"/>
      <c r="O64" s="11"/>
    </row>
    <row r="65" spans="1:15" ht="15.75" customHeight="1">
      <c r="A65" s="42" t="s">
        <v>257</v>
      </c>
      <c r="B65" s="169"/>
      <c r="D65" s="11"/>
      <c r="F65" s="11"/>
      <c r="N65" s="11"/>
      <c r="O65" s="11"/>
    </row>
    <row r="66" spans="1:15" ht="15.75" customHeight="1">
      <c r="A66" s="164" t="s">
        <v>257</v>
      </c>
      <c r="B66" s="169"/>
      <c r="D66" s="11"/>
      <c r="F66" s="11"/>
      <c r="N66" s="11"/>
      <c r="O66" s="11"/>
    </row>
    <row r="67" spans="1:15" ht="15.75" customHeight="1">
      <c r="A67" s="42" t="s">
        <v>243</v>
      </c>
      <c r="B67" s="169">
        <v>35</v>
      </c>
      <c r="D67" s="11"/>
      <c r="F67" s="11"/>
      <c r="N67" s="11"/>
      <c r="O67" s="11"/>
    </row>
    <row r="68" spans="1:15" ht="15.75" customHeight="1">
      <c r="D68" s="11"/>
      <c r="F68" s="11"/>
      <c r="N68" s="11"/>
      <c r="O68" s="11"/>
    </row>
    <row r="69" spans="1:15" ht="15.75" customHeight="1">
      <c r="D69" s="11"/>
      <c r="F69" s="11"/>
      <c r="N69" s="11"/>
      <c r="O69" s="11"/>
    </row>
    <row r="70" spans="1:15" ht="15.75" customHeight="1">
      <c r="D70" s="11"/>
      <c r="F70" s="11"/>
      <c r="N70" s="11"/>
      <c r="O70" s="11"/>
    </row>
    <row r="71" spans="1:15" ht="15.75" customHeight="1">
      <c r="D71" s="11"/>
      <c r="F71" s="11"/>
      <c r="N71" s="11"/>
      <c r="O71" s="11"/>
    </row>
    <row r="72" spans="1:15" ht="15.75" customHeight="1">
      <c r="D72" s="11"/>
      <c r="F72" s="11"/>
      <c r="N72" s="11"/>
      <c r="O72" s="11"/>
    </row>
    <row r="73" spans="1:15" ht="15.75" customHeight="1">
      <c r="D73" s="11"/>
      <c r="F73" s="11"/>
      <c r="N73" s="11"/>
      <c r="O73" s="11"/>
    </row>
    <row r="74" spans="1:15" ht="15.75" customHeight="1">
      <c r="D74" s="11"/>
      <c r="F74" s="11"/>
      <c r="N74" s="11"/>
      <c r="O74" s="11"/>
    </row>
    <row r="75" spans="1:15" ht="15.75" customHeight="1">
      <c r="D75" s="11"/>
      <c r="F75" s="11"/>
      <c r="N75" s="11"/>
      <c r="O75" s="11"/>
    </row>
    <row r="76" spans="1:15" ht="15.75" customHeight="1">
      <c r="D76" s="11"/>
      <c r="F76" s="11"/>
      <c r="N76" s="11"/>
      <c r="O76" s="11"/>
    </row>
    <row r="77" spans="1:15" ht="15.75" customHeight="1">
      <c r="D77" s="11"/>
      <c r="F77" s="11"/>
      <c r="N77" s="11"/>
      <c r="O77" s="11"/>
    </row>
    <row r="78" spans="1:15" ht="15.75" customHeight="1">
      <c r="D78" s="11"/>
      <c r="F78" s="11"/>
      <c r="N78" s="11"/>
      <c r="O78" s="11"/>
    </row>
    <row r="79" spans="1:15" ht="15.75" customHeight="1">
      <c r="D79" s="11"/>
      <c r="F79" s="11"/>
      <c r="N79" s="11"/>
      <c r="O79" s="11"/>
    </row>
    <row r="80" spans="1:15" ht="15.75" customHeight="1">
      <c r="D80" s="11"/>
      <c r="F80" s="11"/>
      <c r="N80" s="11"/>
      <c r="O80" s="11"/>
    </row>
    <row r="81" spans="4:15" ht="15.75" customHeight="1">
      <c r="D81" s="11"/>
      <c r="F81" s="11"/>
      <c r="N81" s="11"/>
      <c r="O81" s="11"/>
    </row>
    <row r="82" spans="4:15" ht="15.75" customHeight="1">
      <c r="D82" s="11"/>
      <c r="F82" s="11"/>
      <c r="N82" s="11"/>
      <c r="O82" s="11"/>
    </row>
    <row r="83" spans="4:15" ht="15.75" customHeight="1">
      <c r="D83" s="11"/>
      <c r="F83" s="11"/>
      <c r="N83" s="11"/>
      <c r="O83" s="11"/>
    </row>
    <row r="84" spans="4:15" ht="15.75" customHeight="1">
      <c r="D84" s="11"/>
      <c r="F84" s="11"/>
      <c r="N84" s="11"/>
      <c r="O84" s="11"/>
    </row>
    <row r="85" spans="4:15" ht="15.75" customHeight="1">
      <c r="D85" s="11"/>
      <c r="F85" s="11"/>
      <c r="N85" s="11"/>
      <c r="O85" s="11"/>
    </row>
    <row r="86" spans="4:15" ht="15.75" customHeight="1">
      <c r="D86" s="11"/>
      <c r="F86" s="11"/>
      <c r="N86" s="11"/>
      <c r="O86" s="11"/>
    </row>
    <row r="87" spans="4:15" ht="15.75" customHeight="1">
      <c r="D87" s="11"/>
      <c r="F87" s="11"/>
      <c r="N87" s="11"/>
      <c r="O87" s="11"/>
    </row>
    <row r="88" spans="4:15" ht="15.75" customHeight="1">
      <c r="D88" s="11"/>
      <c r="F88" s="11"/>
      <c r="N88" s="11"/>
      <c r="O88" s="11"/>
    </row>
    <row r="89" spans="4:15" ht="15.75" customHeight="1">
      <c r="D89" s="11"/>
      <c r="F89" s="11"/>
      <c r="N89" s="11"/>
      <c r="O89" s="11"/>
    </row>
    <row r="90" spans="4:15" ht="15.75" customHeight="1">
      <c r="D90" s="11"/>
      <c r="F90" s="11"/>
      <c r="N90" s="11"/>
      <c r="O90" s="11"/>
    </row>
    <row r="91" spans="4:15" ht="15.75" customHeight="1">
      <c r="D91" s="11"/>
      <c r="F91" s="11"/>
      <c r="N91" s="11"/>
      <c r="O91" s="11"/>
    </row>
    <row r="92" spans="4:15" ht="15.75" customHeight="1">
      <c r="D92" s="11"/>
      <c r="F92" s="11"/>
      <c r="N92" s="11"/>
      <c r="O92" s="11"/>
    </row>
    <row r="93" spans="4:15" ht="15.75" customHeight="1">
      <c r="D93" s="11"/>
      <c r="F93" s="11"/>
      <c r="N93" s="11"/>
      <c r="O93" s="11"/>
    </row>
    <row r="94" spans="4:15" ht="15.75" customHeight="1">
      <c r="D94" s="11"/>
      <c r="F94" s="11"/>
      <c r="N94" s="11"/>
      <c r="O94" s="11"/>
    </row>
    <row r="95" spans="4:15" ht="15.75" customHeight="1">
      <c r="D95" s="11"/>
      <c r="F95" s="11"/>
      <c r="N95" s="11"/>
      <c r="O95" s="11"/>
    </row>
    <row r="96" spans="4:15" ht="15.75" customHeight="1">
      <c r="D96" s="11"/>
      <c r="F96" s="11"/>
      <c r="N96" s="11"/>
      <c r="O96" s="11"/>
    </row>
    <row r="97" spans="4:15" ht="15.75" customHeight="1">
      <c r="D97" s="11"/>
      <c r="F97" s="11"/>
      <c r="N97" s="11"/>
      <c r="O97" s="11"/>
    </row>
    <row r="98" spans="4:15" ht="15.75" customHeight="1">
      <c r="D98" s="11"/>
      <c r="F98" s="11"/>
      <c r="N98" s="11"/>
      <c r="O98" s="11"/>
    </row>
    <row r="99" spans="4:15" ht="15.75" customHeight="1">
      <c r="D99" s="11"/>
      <c r="F99" s="11"/>
      <c r="N99" s="11"/>
      <c r="O99" s="11"/>
    </row>
    <row r="100" spans="4:15" ht="15.75" customHeight="1">
      <c r="D100" s="11"/>
      <c r="F100" s="11"/>
      <c r="N100" s="11"/>
      <c r="O100" s="11"/>
    </row>
    <row r="101" spans="4:15" ht="15.75" customHeight="1">
      <c r="D101" s="11"/>
      <c r="F101" s="11"/>
      <c r="N101" s="11"/>
      <c r="O101" s="11"/>
    </row>
    <row r="102" spans="4:15" ht="15.75" customHeight="1">
      <c r="D102" s="11"/>
      <c r="F102" s="11"/>
      <c r="N102" s="11"/>
      <c r="O102" s="11"/>
    </row>
    <row r="103" spans="4:15" ht="15.75" customHeight="1">
      <c r="D103" s="11"/>
      <c r="F103" s="11"/>
      <c r="N103" s="11"/>
      <c r="O103" s="11"/>
    </row>
    <row r="104" spans="4:15" ht="15.75" customHeight="1">
      <c r="D104" s="11"/>
      <c r="F104" s="11"/>
      <c r="N104" s="11"/>
      <c r="O104" s="11"/>
    </row>
    <row r="105" spans="4:15" ht="15.75" customHeight="1">
      <c r="D105" s="11"/>
      <c r="F105" s="11"/>
      <c r="N105" s="11"/>
      <c r="O105" s="11"/>
    </row>
    <row r="106" spans="4:15" ht="15.75" customHeight="1">
      <c r="D106" s="11"/>
      <c r="F106" s="11"/>
      <c r="N106" s="11"/>
      <c r="O106" s="11"/>
    </row>
    <row r="107" spans="4:15" ht="15.75" customHeight="1">
      <c r="D107" s="11"/>
      <c r="F107" s="11"/>
      <c r="N107" s="11"/>
      <c r="O107" s="11"/>
    </row>
    <row r="108" spans="4:15" ht="15.75" customHeight="1">
      <c r="D108" s="11"/>
      <c r="F108" s="11"/>
      <c r="N108" s="11"/>
      <c r="O108" s="11"/>
    </row>
    <row r="109" spans="4:15" ht="15.75" customHeight="1">
      <c r="D109" s="11"/>
      <c r="F109" s="11"/>
      <c r="N109" s="11"/>
      <c r="O109" s="11"/>
    </row>
    <row r="110" spans="4:15" ht="15.75" customHeight="1">
      <c r="D110" s="11"/>
      <c r="F110" s="11"/>
      <c r="N110" s="11"/>
      <c r="O110" s="11"/>
    </row>
    <row r="111" spans="4:15" ht="15.75" customHeight="1">
      <c r="D111" s="11"/>
      <c r="F111" s="11"/>
      <c r="N111" s="11"/>
      <c r="O111" s="11"/>
    </row>
    <row r="112" spans="4:15" ht="15.75" customHeight="1">
      <c r="D112" s="11"/>
      <c r="F112" s="11"/>
      <c r="N112" s="11"/>
      <c r="O112" s="11"/>
    </row>
    <row r="113" spans="4:15" ht="15.75" customHeight="1">
      <c r="D113" s="11"/>
      <c r="F113" s="11"/>
      <c r="N113" s="11"/>
      <c r="O113" s="11"/>
    </row>
    <row r="114" spans="4:15" ht="15.75" customHeight="1">
      <c r="D114" s="11"/>
      <c r="F114" s="11"/>
      <c r="N114" s="11"/>
      <c r="O114" s="11"/>
    </row>
    <row r="115" spans="4:15" ht="15.75" customHeight="1">
      <c r="D115" s="11"/>
      <c r="F115" s="11"/>
      <c r="N115" s="11"/>
      <c r="O115" s="11"/>
    </row>
    <row r="116" spans="4:15" ht="15.75" customHeight="1">
      <c r="D116" s="11"/>
      <c r="F116" s="11"/>
      <c r="N116" s="11"/>
      <c r="O116" s="11"/>
    </row>
    <row r="117" spans="4:15" ht="15.75" customHeight="1">
      <c r="D117" s="11"/>
      <c r="F117" s="11"/>
      <c r="N117" s="11"/>
      <c r="O117" s="11"/>
    </row>
    <row r="118" spans="4:15" ht="15.75" customHeight="1">
      <c r="D118" s="11"/>
      <c r="F118" s="11"/>
      <c r="N118" s="11"/>
      <c r="O118" s="11"/>
    </row>
    <row r="119" spans="4:15" ht="15.75" customHeight="1">
      <c r="D119" s="11"/>
      <c r="F119" s="11"/>
      <c r="N119" s="11"/>
      <c r="O119" s="11"/>
    </row>
    <row r="120" spans="4:15" ht="15.75" customHeight="1">
      <c r="D120" s="11"/>
      <c r="F120" s="11"/>
      <c r="N120" s="11"/>
      <c r="O120" s="11"/>
    </row>
    <row r="121" spans="4:15" ht="15.75" customHeight="1">
      <c r="D121" s="11"/>
      <c r="F121" s="11"/>
      <c r="N121" s="11"/>
      <c r="O121" s="11"/>
    </row>
    <row r="122" spans="4:15" ht="15.75" customHeight="1">
      <c r="D122" s="11"/>
      <c r="F122" s="11"/>
      <c r="N122" s="11"/>
      <c r="O122" s="11"/>
    </row>
    <row r="123" spans="4:15" ht="15.75" customHeight="1">
      <c r="D123" s="11"/>
      <c r="F123" s="11"/>
      <c r="N123" s="11"/>
      <c r="O123" s="11"/>
    </row>
    <row r="124" spans="4:15" ht="15.75" customHeight="1">
      <c r="D124" s="11"/>
      <c r="F124" s="11"/>
      <c r="N124" s="11"/>
      <c r="O124" s="11"/>
    </row>
    <row r="125" spans="4:15" ht="15.75" customHeight="1">
      <c r="D125" s="11"/>
      <c r="F125" s="11"/>
      <c r="N125" s="11"/>
      <c r="O125" s="11"/>
    </row>
    <row r="126" spans="4:15" ht="15.75" customHeight="1">
      <c r="D126" s="11"/>
      <c r="F126" s="11"/>
      <c r="N126" s="11"/>
      <c r="O126" s="11"/>
    </row>
    <row r="127" spans="4:15" ht="15.75" customHeight="1">
      <c r="D127" s="11"/>
      <c r="F127" s="11"/>
      <c r="N127" s="11"/>
      <c r="O127" s="11"/>
    </row>
    <row r="128" spans="4:15" ht="15.75" customHeight="1">
      <c r="D128" s="11"/>
      <c r="F128" s="11"/>
      <c r="N128" s="11"/>
      <c r="O128" s="11"/>
    </row>
    <row r="129" spans="4:15" ht="15.75" customHeight="1">
      <c r="D129" s="11"/>
      <c r="F129" s="11"/>
      <c r="N129" s="11"/>
      <c r="O129" s="11"/>
    </row>
    <row r="130" spans="4:15" ht="15.75" customHeight="1">
      <c r="D130" s="11"/>
      <c r="F130" s="11"/>
      <c r="N130" s="11"/>
      <c r="O130" s="11"/>
    </row>
    <row r="131" spans="4:15" ht="15.75" customHeight="1">
      <c r="D131" s="11"/>
      <c r="F131" s="11"/>
      <c r="N131" s="11"/>
      <c r="O131" s="11"/>
    </row>
    <row r="132" spans="4:15" ht="15.75" customHeight="1">
      <c r="D132" s="11"/>
      <c r="F132" s="11"/>
      <c r="N132" s="11"/>
      <c r="O132" s="11"/>
    </row>
    <row r="133" spans="4:15" ht="15.75" customHeight="1">
      <c r="D133" s="11"/>
      <c r="F133" s="11"/>
      <c r="N133" s="11"/>
      <c r="O133" s="11"/>
    </row>
    <row r="134" spans="4:15" ht="15.75" customHeight="1">
      <c r="D134" s="11"/>
      <c r="F134" s="11"/>
      <c r="N134" s="11"/>
      <c r="O134" s="11"/>
    </row>
    <row r="135" spans="4:15" ht="15.75" customHeight="1">
      <c r="D135" s="11"/>
      <c r="F135" s="11"/>
      <c r="N135" s="11"/>
      <c r="O135" s="11"/>
    </row>
    <row r="136" spans="4:15" ht="15.75" customHeight="1">
      <c r="D136" s="11"/>
      <c r="F136" s="11"/>
      <c r="N136" s="11"/>
      <c r="O136" s="11"/>
    </row>
    <row r="137" spans="4:15" ht="15.75" customHeight="1">
      <c r="D137" s="11"/>
      <c r="F137" s="11"/>
      <c r="N137" s="11"/>
      <c r="O137" s="11"/>
    </row>
    <row r="138" spans="4:15" ht="15.75" customHeight="1">
      <c r="D138" s="11"/>
      <c r="F138" s="11"/>
      <c r="N138" s="11"/>
      <c r="O138" s="11"/>
    </row>
    <row r="139" spans="4:15" ht="15.75" customHeight="1">
      <c r="D139" s="11"/>
      <c r="F139" s="11"/>
      <c r="N139" s="11"/>
      <c r="O139" s="11"/>
    </row>
    <row r="140" spans="4:15" ht="15.75" customHeight="1">
      <c r="D140" s="11"/>
      <c r="F140" s="11"/>
      <c r="N140" s="11"/>
      <c r="O140" s="11"/>
    </row>
    <row r="141" spans="4:15" ht="15.75" customHeight="1">
      <c r="D141" s="11"/>
      <c r="F141" s="11"/>
      <c r="N141" s="11"/>
      <c r="O141" s="11"/>
    </row>
    <row r="142" spans="4:15" ht="15.75" customHeight="1">
      <c r="D142" s="11"/>
      <c r="F142" s="11"/>
      <c r="N142" s="11"/>
      <c r="O142" s="11"/>
    </row>
    <row r="143" spans="4:15" ht="15.75" customHeight="1">
      <c r="D143" s="11"/>
      <c r="F143" s="11"/>
      <c r="N143" s="11"/>
      <c r="O143" s="11"/>
    </row>
    <row r="144" spans="4:15" ht="15.75" customHeight="1">
      <c r="D144" s="11"/>
      <c r="F144" s="11"/>
      <c r="N144" s="11"/>
      <c r="O144" s="11"/>
    </row>
    <row r="145" spans="4:15" ht="15.75" customHeight="1">
      <c r="D145" s="11"/>
      <c r="F145" s="11"/>
      <c r="N145" s="11"/>
      <c r="O145" s="11"/>
    </row>
    <row r="146" spans="4:15" ht="15.75" customHeight="1">
      <c r="D146" s="11"/>
      <c r="F146" s="11"/>
      <c r="N146" s="11"/>
      <c r="O146" s="11"/>
    </row>
    <row r="147" spans="4:15" ht="15.75" customHeight="1">
      <c r="D147" s="11"/>
      <c r="F147" s="11"/>
      <c r="N147" s="11"/>
      <c r="O147" s="11"/>
    </row>
    <row r="148" spans="4:15" ht="15.75" customHeight="1">
      <c r="D148" s="11"/>
      <c r="F148" s="11"/>
      <c r="N148" s="11"/>
      <c r="O148" s="11"/>
    </row>
    <row r="149" spans="4:15" ht="15.75" customHeight="1">
      <c r="D149" s="11"/>
      <c r="F149" s="11"/>
      <c r="N149" s="11"/>
      <c r="O149" s="11"/>
    </row>
    <row r="150" spans="4:15" ht="15.75" customHeight="1">
      <c r="D150" s="11"/>
      <c r="F150" s="11"/>
      <c r="N150" s="11"/>
      <c r="O150" s="11"/>
    </row>
    <row r="151" spans="4:15" ht="15.75" customHeight="1">
      <c r="D151" s="11"/>
      <c r="F151" s="11"/>
      <c r="N151" s="11"/>
      <c r="O151" s="11"/>
    </row>
    <row r="152" spans="4:15" ht="15.75" customHeight="1">
      <c r="D152" s="11"/>
      <c r="F152" s="11"/>
      <c r="N152" s="11"/>
      <c r="O152" s="11"/>
    </row>
    <row r="153" spans="4:15" ht="15.75" customHeight="1">
      <c r="D153" s="11"/>
      <c r="F153" s="11"/>
      <c r="N153" s="11"/>
      <c r="O153" s="11"/>
    </row>
    <row r="154" spans="4:15" ht="15.75" customHeight="1">
      <c r="D154" s="11"/>
      <c r="F154" s="11"/>
      <c r="N154" s="11"/>
      <c r="O154" s="11"/>
    </row>
    <row r="155" spans="4:15" ht="15.75" customHeight="1">
      <c r="D155" s="11"/>
      <c r="F155" s="11"/>
      <c r="N155" s="11"/>
      <c r="O155" s="11"/>
    </row>
    <row r="156" spans="4:15" ht="15.75" customHeight="1">
      <c r="D156" s="11"/>
      <c r="F156" s="11"/>
      <c r="N156" s="11"/>
      <c r="O156" s="11"/>
    </row>
    <row r="157" spans="4:15" ht="15.75" customHeight="1">
      <c r="D157" s="11"/>
      <c r="F157" s="11"/>
      <c r="N157" s="11"/>
      <c r="O157" s="11"/>
    </row>
    <row r="158" spans="4:15" ht="15.75" customHeight="1">
      <c r="D158" s="11"/>
      <c r="F158" s="11"/>
      <c r="N158" s="11"/>
      <c r="O158" s="11"/>
    </row>
    <row r="159" spans="4:15" ht="15.75" customHeight="1">
      <c r="D159" s="11"/>
      <c r="F159" s="11"/>
      <c r="N159" s="11"/>
      <c r="O159" s="11"/>
    </row>
    <row r="160" spans="4:15" ht="15.75" customHeight="1">
      <c r="D160" s="11"/>
      <c r="F160" s="11"/>
      <c r="N160" s="11"/>
      <c r="O160" s="11"/>
    </row>
    <row r="161" spans="4:15" ht="15.75" customHeight="1">
      <c r="D161" s="11"/>
      <c r="F161" s="11"/>
      <c r="N161" s="11"/>
      <c r="O161" s="11"/>
    </row>
    <row r="162" spans="4:15" ht="15.75" customHeight="1">
      <c r="D162" s="11"/>
      <c r="F162" s="11"/>
      <c r="N162" s="11"/>
      <c r="O162" s="11"/>
    </row>
    <row r="163" spans="4:15" ht="15.75" customHeight="1">
      <c r="D163" s="11"/>
      <c r="F163" s="11"/>
      <c r="N163" s="11"/>
      <c r="O163" s="11"/>
    </row>
    <row r="164" spans="4:15" ht="15.75" customHeight="1">
      <c r="D164" s="11"/>
      <c r="F164" s="11"/>
      <c r="N164" s="11"/>
      <c r="O164" s="11"/>
    </row>
    <row r="165" spans="4:15" ht="15.75" customHeight="1">
      <c r="D165" s="11"/>
      <c r="F165" s="11"/>
      <c r="N165" s="11"/>
      <c r="O165" s="11"/>
    </row>
    <row r="166" spans="4:15" ht="15.75" customHeight="1">
      <c r="D166" s="11"/>
      <c r="F166" s="11"/>
      <c r="N166" s="11"/>
      <c r="O166" s="11"/>
    </row>
    <row r="167" spans="4:15" ht="15.75" customHeight="1">
      <c r="D167" s="11"/>
      <c r="F167" s="11"/>
      <c r="N167" s="11"/>
      <c r="O167" s="11"/>
    </row>
    <row r="168" spans="4:15" ht="15.75" customHeight="1">
      <c r="D168" s="11"/>
      <c r="F168" s="11"/>
      <c r="N168" s="11"/>
      <c r="O168" s="11"/>
    </row>
    <row r="169" spans="4:15" ht="15.75" customHeight="1">
      <c r="D169" s="11"/>
      <c r="F169" s="11"/>
      <c r="N169" s="11"/>
      <c r="O169" s="11"/>
    </row>
    <row r="170" spans="4:15" ht="15.75" customHeight="1">
      <c r="D170" s="11"/>
      <c r="F170" s="11"/>
      <c r="N170" s="11"/>
      <c r="O170" s="11"/>
    </row>
    <row r="171" spans="4:15" ht="15.75" customHeight="1">
      <c r="D171" s="11"/>
      <c r="F171" s="11"/>
      <c r="N171" s="11"/>
      <c r="O171" s="11"/>
    </row>
    <row r="172" spans="4:15" ht="15.75" customHeight="1">
      <c r="D172" s="11"/>
      <c r="F172" s="11"/>
      <c r="N172" s="11"/>
      <c r="O172" s="11"/>
    </row>
    <row r="173" spans="4:15" ht="15.75" customHeight="1">
      <c r="D173" s="11"/>
      <c r="F173" s="11"/>
      <c r="N173" s="11"/>
      <c r="O173" s="11"/>
    </row>
    <row r="174" spans="4:15" ht="15.75" customHeight="1">
      <c r="D174" s="11"/>
      <c r="F174" s="11"/>
      <c r="N174" s="11"/>
      <c r="O174" s="11"/>
    </row>
    <row r="175" spans="4:15" ht="15.75" customHeight="1">
      <c r="D175" s="11"/>
      <c r="F175" s="11"/>
      <c r="N175" s="11"/>
      <c r="O175" s="11"/>
    </row>
    <row r="176" spans="4:15" ht="15.75" customHeight="1">
      <c r="D176" s="11"/>
      <c r="F176" s="11"/>
      <c r="N176" s="11"/>
      <c r="O176" s="11"/>
    </row>
    <row r="177" spans="4:15" ht="15.75" customHeight="1">
      <c r="D177" s="11"/>
      <c r="F177" s="11"/>
      <c r="N177" s="11"/>
      <c r="O177" s="11"/>
    </row>
    <row r="178" spans="4:15" ht="15.75" customHeight="1">
      <c r="D178" s="11"/>
      <c r="F178" s="11"/>
      <c r="N178" s="11"/>
      <c r="O178" s="11"/>
    </row>
    <row r="179" spans="4:15" ht="15.75" customHeight="1">
      <c r="D179" s="11"/>
      <c r="F179" s="11"/>
      <c r="N179" s="11"/>
      <c r="O179" s="11"/>
    </row>
    <row r="180" spans="4:15" ht="15.75" customHeight="1">
      <c r="D180" s="11"/>
      <c r="F180" s="11"/>
      <c r="N180" s="11"/>
      <c r="O180" s="11"/>
    </row>
    <row r="181" spans="4:15" ht="15.75" customHeight="1">
      <c r="D181" s="11"/>
      <c r="F181" s="11"/>
      <c r="N181" s="11"/>
      <c r="O181" s="11"/>
    </row>
    <row r="182" spans="4:15" ht="15.75" customHeight="1">
      <c r="D182" s="11"/>
      <c r="F182" s="11"/>
      <c r="N182" s="11"/>
      <c r="O182" s="11"/>
    </row>
    <row r="183" spans="4:15" ht="15.75" customHeight="1">
      <c r="D183" s="11"/>
      <c r="F183" s="11"/>
      <c r="N183" s="11"/>
      <c r="O183" s="11"/>
    </row>
    <row r="184" spans="4:15" ht="15.75" customHeight="1">
      <c r="D184" s="11"/>
      <c r="F184" s="11"/>
      <c r="N184" s="11"/>
      <c r="O184" s="11"/>
    </row>
    <row r="185" spans="4:15" ht="15.75" customHeight="1">
      <c r="D185" s="11"/>
      <c r="F185" s="11"/>
      <c r="N185" s="11"/>
      <c r="O185" s="11"/>
    </row>
    <row r="186" spans="4:15" ht="15.75" customHeight="1">
      <c r="D186" s="11"/>
      <c r="F186" s="11"/>
      <c r="N186" s="11"/>
      <c r="O186" s="11"/>
    </row>
    <row r="187" spans="4:15" ht="15.75" customHeight="1">
      <c r="D187" s="11"/>
      <c r="F187" s="11"/>
      <c r="N187" s="11"/>
      <c r="O187" s="11"/>
    </row>
    <row r="188" spans="4:15" ht="15.75" customHeight="1">
      <c r="D188" s="11"/>
      <c r="F188" s="11"/>
      <c r="N188" s="11"/>
      <c r="O188" s="11"/>
    </row>
    <row r="189" spans="4:15" ht="15.75" customHeight="1">
      <c r="D189" s="11"/>
      <c r="F189" s="11"/>
      <c r="N189" s="11"/>
      <c r="O189" s="11"/>
    </row>
    <row r="190" spans="4:15" ht="15.75" customHeight="1">
      <c r="D190" s="11"/>
      <c r="F190" s="11"/>
      <c r="N190" s="11"/>
      <c r="O190" s="11"/>
    </row>
    <row r="191" spans="4:15" ht="15.75" customHeight="1">
      <c r="D191" s="11"/>
      <c r="F191" s="11"/>
      <c r="N191" s="11"/>
      <c r="O191" s="11"/>
    </row>
    <row r="192" spans="4:15" ht="15.75" customHeight="1">
      <c r="D192" s="11"/>
      <c r="F192" s="11"/>
      <c r="N192" s="11"/>
      <c r="O192" s="11"/>
    </row>
    <row r="193" spans="4:15" ht="15.75" customHeight="1">
      <c r="D193" s="11"/>
      <c r="F193" s="11"/>
      <c r="N193" s="11"/>
      <c r="O193" s="11"/>
    </row>
    <row r="194" spans="4:15" ht="15.75" customHeight="1">
      <c r="D194" s="11"/>
      <c r="F194" s="11"/>
      <c r="N194" s="11"/>
      <c r="O194" s="11"/>
    </row>
    <row r="195" spans="4:15" ht="15.75" customHeight="1">
      <c r="D195" s="11"/>
      <c r="F195" s="11"/>
      <c r="N195" s="11"/>
      <c r="O195" s="11"/>
    </row>
    <row r="196" spans="4:15" ht="15.75" customHeight="1">
      <c r="D196" s="11"/>
      <c r="F196" s="11"/>
      <c r="N196" s="11"/>
      <c r="O196" s="11"/>
    </row>
    <row r="197" spans="4:15" ht="15.75" customHeight="1">
      <c r="D197" s="11"/>
      <c r="F197" s="11"/>
      <c r="N197" s="11"/>
      <c r="O197" s="11"/>
    </row>
    <row r="198" spans="4:15" ht="15.75" customHeight="1">
      <c r="D198" s="11"/>
      <c r="F198" s="11"/>
      <c r="N198" s="11"/>
      <c r="O198" s="11"/>
    </row>
    <row r="199" spans="4:15" ht="15.75" customHeight="1">
      <c r="D199" s="11"/>
      <c r="F199" s="11"/>
      <c r="N199" s="11"/>
      <c r="O199" s="11"/>
    </row>
    <row r="200" spans="4:15" ht="15.75" customHeight="1">
      <c r="D200" s="11"/>
      <c r="F200" s="11"/>
      <c r="N200" s="11"/>
      <c r="O200" s="11"/>
    </row>
    <row r="201" spans="4:15" ht="15.75" customHeight="1">
      <c r="D201" s="11"/>
      <c r="F201" s="11"/>
      <c r="N201" s="11"/>
      <c r="O201" s="11"/>
    </row>
    <row r="202" spans="4:15" ht="15.75" customHeight="1">
      <c r="D202" s="11"/>
      <c r="F202" s="11"/>
      <c r="N202" s="11"/>
      <c r="O202" s="11"/>
    </row>
    <row r="203" spans="4:15" ht="15.75" customHeight="1">
      <c r="D203" s="11"/>
      <c r="F203" s="11"/>
      <c r="N203" s="11"/>
      <c r="O203" s="11"/>
    </row>
    <row r="204" spans="4:15" ht="15.75" customHeight="1">
      <c r="D204" s="11"/>
      <c r="F204" s="11"/>
      <c r="N204" s="11"/>
      <c r="O204" s="11"/>
    </row>
    <row r="205" spans="4:15" ht="15.75" customHeight="1">
      <c r="D205" s="11"/>
      <c r="F205" s="11"/>
      <c r="N205" s="11"/>
      <c r="O205" s="11"/>
    </row>
    <row r="206" spans="4:15" ht="15.75" customHeight="1">
      <c r="D206" s="11"/>
      <c r="F206" s="11"/>
      <c r="N206" s="11"/>
      <c r="O206" s="11"/>
    </row>
    <row r="207" spans="4:15" ht="15.75" customHeight="1">
      <c r="D207" s="11"/>
      <c r="F207" s="11"/>
      <c r="N207" s="11"/>
      <c r="O207" s="11"/>
    </row>
    <row r="208" spans="4:15" ht="15.75" customHeight="1">
      <c r="D208" s="11"/>
      <c r="F208" s="11"/>
      <c r="N208" s="11"/>
      <c r="O208" s="11"/>
    </row>
    <row r="209" spans="4:15" ht="15.75" customHeight="1">
      <c r="D209" s="11"/>
      <c r="F209" s="11"/>
      <c r="N209" s="11"/>
      <c r="O209" s="11"/>
    </row>
    <row r="210" spans="4:15" ht="15.75" customHeight="1">
      <c r="D210" s="11"/>
      <c r="F210" s="11"/>
      <c r="N210" s="11"/>
      <c r="O210" s="11"/>
    </row>
    <row r="211" spans="4:15" ht="15.75" customHeight="1">
      <c r="D211" s="11"/>
      <c r="F211" s="11"/>
      <c r="N211" s="11"/>
      <c r="O211" s="11"/>
    </row>
    <row r="212" spans="4:15" ht="15.75" customHeight="1">
      <c r="D212" s="11"/>
      <c r="F212" s="11"/>
      <c r="N212" s="11"/>
      <c r="O212" s="11"/>
    </row>
    <row r="213" spans="4:15" ht="15.75" customHeight="1">
      <c r="D213" s="11"/>
      <c r="F213" s="11"/>
      <c r="N213" s="11"/>
      <c r="O213" s="11"/>
    </row>
    <row r="214" spans="4:15" ht="15.75" customHeight="1">
      <c r="D214" s="11"/>
      <c r="F214" s="11"/>
      <c r="N214" s="11"/>
      <c r="O214" s="11"/>
    </row>
    <row r="215" spans="4:15" ht="15.75" customHeight="1">
      <c r="D215" s="11"/>
      <c r="F215" s="11"/>
      <c r="N215" s="11"/>
      <c r="O215" s="11"/>
    </row>
    <row r="216" spans="4:15" ht="15.75" customHeight="1">
      <c r="D216" s="11"/>
      <c r="F216" s="11"/>
      <c r="N216" s="11"/>
      <c r="O216" s="11"/>
    </row>
    <row r="217" spans="4:15" ht="15.75" customHeight="1">
      <c r="D217" s="11"/>
      <c r="F217" s="11"/>
      <c r="N217" s="11"/>
      <c r="O217" s="11"/>
    </row>
    <row r="218" spans="4:15" ht="15.75" customHeight="1">
      <c r="D218" s="11"/>
      <c r="F218" s="11"/>
      <c r="N218" s="11"/>
      <c r="O218" s="11"/>
    </row>
    <row r="219" spans="4:15" ht="15.75" customHeight="1">
      <c r="D219" s="11"/>
      <c r="F219" s="11"/>
      <c r="N219" s="11"/>
      <c r="O219" s="11"/>
    </row>
    <row r="220" spans="4:15" ht="15.75" customHeight="1">
      <c r="D220" s="11"/>
      <c r="F220" s="11"/>
      <c r="N220" s="11"/>
      <c r="O220" s="11"/>
    </row>
    <row r="221" spans="4:15" ht="15.75" customHeight="1">
      <c r="D221" s="11"/>
      <c r="F221" s="11"/>
      <c r="N221" s="11"/>
      <c r="O221" s="11"/>
    </row>
    <row r="222" spans="4:15" ht="15.75" customHeight="1">
      <c r="D222" s="11"/>
      <c r="F222" s="11"/>
      <c r="N222" s="11"/>
      <c r="O222" s="11"/>
    </row>
    <row r="223" spans="4:15" ht="15.75" customHeight="1">
      <c r="D223" s="11"/>
      <c r="F223" s="11"/>
      <c r="N223" s="11"/>
      <c r="O223" s="11"/>
    </row>
    <row r="224" spans="4:15" ht="15.75" customHeight="1">
      <c r="D224" s="11"/>
      <c r="F224" s="11"/>
      <c r="N224" s="11"/>
      <c r="O224" s="11"/>
    </row>
    <row r="225" spans="4:15" ht="15.75" customHeight="1">
      <c r="D225" s="11"/>
      <c r="F225" s="11"/>
      <c r="N225" s="11"/>
      <c r="O225" s="11"/>
    </row>
    <row r="226" spans="4:15" ht="15.75" customHeight="1">
      <c r="D226" s="11"/>
      <c r="F226" s="11"/>
      <c r="N226" s="11"/>
      <c r="O226" s="11"/>
    </row>
    <row r="227" spans="4:15" ht="15.75" customHeight="1">
      <c r="D227" s="11"/>
      <c r="F227" s="11"/>
      <c r="N227" s="11"/>
      <c r="O227" s="11"/>
    </row>
    <row r="228" spans="4:15" ht="15.75" customHeight="1">
      <c r="D228" s="11"/>
      <c r="F228" s="11"/>
      <c r="N228" s="11"/>
      <c r="O228" s="11"/>
    </row>
    <row r="229" spans="4:15" ht="15.75" customHeight="1">
      <c r="D229" s="11"/>
      <c r="F229" s="11"/>
      <c r="N229" s="11"/>
      <c r="O229" s="11"/>
    </row>
    <row r="230" spans="4:15" ht="15.75" customHeight="1">
      <c r="D230" s="11"/>
      <c r="F230" s="11"/>
      <c r="N230" s="11"/>
      <c r="O230" s="11"/>
    </row>
    <row r="231" spans="4:15" ht="15.75" customHeight="1">
      <c r="D231" s="11"/>
      <c r="F231" s="11"/>
      <c r="N231" s="11"/>
      <c r="O231" s="11"/>
    </row>
    <row r="232" spans="4:15" ht="15.75" customHeight="1">
      <c r="D232" s="11"/>
      <c r="F232" s="11"/>
      <c r="N232" s="11"/>
      <c r="O232" s="11"/>
    </row>
    <row r="233" spans="4:15" ht="15.75" customHeight="1">
      <c r="D233" s="11"/>
      <c r="F233" s="11"/>
      <c r="N233" s="11"/>
      <c r="O233" s="11"/>
    </row>
    <row r="234" spans="4:15" ht="15.75" customHeight="1">
      <c r="D234" s="11"/>
      <c r="F234" s="11"/>
      <c r="N234" s="11"/>
      <c r="O234" s="11"/>
    </row>
    <row r="235" spans="4:15" ht="15.75" customHeight="1">
      <c r="D235" s="11"/>
      <c r="F235" s="11"/>
      <c r="N235" s="11"/>
      <c r="O235" s="11"/>
    </row>
    <row r="236" spans="4:15" ht="15.75" customHeight="1">
      <c r="D236" s="11"/>
      <c r="F236" s="11"/>
      <c r="N236" s="11"/>
      <c r="O236" s="11"/>
    </row>
    <row r="237" spans="4:15" ht="15.75" customHeight="1">
      <c r="D237" s="11"/>
      <c r="F237" s="11"/>
      <c r="N237" s="11"/>
      <c r="O237" s="11"/>
    </row>
    <row r="238" spans="4:15" ht="15.75" customHeight="1">
      <c r="D238" s="11"/>
      <c r="F238" s="11"/>
      <c r="N238" s="11"/>
      <c r="O238" s="11"/>
    </row>
    <row r="239" spans="4:15" ht="15.75" customHeight="1">
      <c r="D239" s="11"/>
      <c r="F239" s="11"/>
      <c r="N239" s="11"/>
      <c r="O239" s="11"/>
    </row>
    <row r="240" spans="4:15" ht="15.75" customHeight="1">
      <c r="D240" s="11"/>
      <c r="F240" s="11"/>
      <c r="N240" s="11"/>
      <c r="O240" s="11"/>
    </row>
    <row r="241" spans="4:15" ht="15.75" customHeight="1">
      <c r="D241" s="11"/>
      <c r="F241" s="11"/>
      <c r="N241" s="11"/>
      <c r="O241" s="11"/>
    </row>
    <row r="242" spans="4:15" ht="15.75" customHeight="1">
      <c r="D242" s="11"/>
      <c r="F242" s="11"/>
      <c r="N242" s="11"/>
      <c r="O242" s="11"/>
    </row>
    <row r="243" spans="4:15" ht="15.75" customHeight="1">
      <c r="D243" s="11"/>
      <c r="F243" s="11"/>
      <c r="N243" s="11"/>
      <c r="O243" s="11"/>
    </row>
    <row r="244" spans="4:15" ht="15.75" customHeight="1">
      <c r="D244" s="11"/>
      <c r="F244" s="11"/>
      <c r="N244" s="11"/>
      <c r="O244" s="11"/>
    </row>
    <row r="245" spans="4:15" ht="15.75" customHeight="1">
      <c r="D245" s="11"/>
      <c r="F245" s="11"/>
      <c r="N245" s="11"/>
      <c r="O245" s="11"/>
    </row>
    <row r="246" spans="4:15" ht="15.75" customHeight="1">
      <c r="D246" s="11"/>
      <c r="F246" s="11"/>
      <c r="N246" s="11"/>
      <c r="O246" s="11"/>
    </row>
    <row r="247" spans="4:15" ht="15.75" customHeight="1">
      <c r="D247" s="11"/>
      <c r="F247" s="11"/>
      <c r="N247" s="11"/>
      <c r="O247" s="11"/>
    </row>
    <row r="248" spans="4:15" ht="15.75" customHeight="1">
      <c r="D248" s="11"/>
      <c r="F248" s="11"/>
      <c r="N248" s="11"/>
      <c r="O248" s="11"/>
    </row>
    <row r="249" spans="4:15" ht="15.75" customHeight="1">
      <c r="D249" s="11"/>
      <c r="F249" s="11"/>
      <c r="N249" s="11"/>
      <c r="O249" s="11"/>
    </row>
    <row r="250" spans="4:15" ht="15.75" customHeight="1">
      <c r="D250" s="11"/>
      <c r="F250" s="11"/>
      <c r="N250" s="11"/>
      <c r="O250" s="11"/>
    </row>
    <row r="251" spans="4:15" ht="15.75" customHeight="1">
      <c r="D251" s="11"/>
      <c r="F251" s="11"/>
      <c r="N251" s="11"/>
      <c r="O251" s="11"/>
    </row>
    <row r="252" spans="4:15" ht="15.75" customHeight="1">
      <c r="D252" s="11"/>
      <c r="F252" s="11"/>
      <c r="N252" s="11"/>
      <c r="O252" s="11"/>
    </row>
    <row r="253" spans="4:15" ht="15.75" customHeight="1">
      <c r="D253" s="11"/>
      <c r="F253" s="11"/>
      <c r="N253" s="11"/>
      <c r="O253" s="11"/>
    </row>
    <row r="254" spans="4:15" ht="15.75" customHeight="1">
      <c r="D254" s="11"/>
      <c r="F254" s="11"/>
      <c r="N254" s="11"/>
      <c r="O254" s="11"/>
    </row>
    <row r="255" spans="4:15" ht="15.75" customHeight="1">
      <c r="D255" s="11"/>
      <c r="F255" s="11"/>
      <c r="N255" s="11"/>
      <c r="O255" s="11"/>
    </row>
    <row r="256" spans="4:15" ht="15.75" customHeight="1">
      <c r="D256" s="11"/>
      <c r="F256" s="11"/>
      <c r="N256" s="11"/>
      <c r="O256" s="11"/>
    </row>
    <row r="257" spans="4:15" ht="15.75" customHeight="1">
      <c r="D257" s="11"/>
      <c r="F257" s="11"/>
      <c r="N257" s="11"/>
      <c r="O257" s="11"/>
    </row>
    <row r="258" spans="4:15" ht="15.75" customHeight="1">
      <c r="D258" s="11"/>
      <c r="F258" s="11"/>
      <c r="N258" s="11"/>
      <c r="O258" s="11"/>
    </row>
    <row r="259" spans="4:15" ht="15.75" customHeight="1">
      <c r="D259" s="11"/>
      <c r="F259" s="11"/>
      <c r="N259" s="11"/>
      <c r="O259" s="11"/>
    </row>
    <row r="260" spans="4:15" ht="15.75" customHeight="1">
      <c r="D260" s="11"/>
      <c r="F260" s="11"/>
      <c r="N260" s="11"/>
      <c r="O260" s="11"/>
    </row>
    <row r="261" spans="4:15" ht="15.75" customHeight="1">
      <c r="D261" s="11"/>
      <c r="F261" s="11"/>
      <c r="N261" s="11"/>
      <c r="O261" s="11"/>
    </row>
    <row r="262" spans="4:15" ht="15.75" customHeight="1">
      <c r="D262" s="11"/>
      <c r="F262" s="11"/>
      <c r="N262" s="11"/>
      <c r="O262" s="11"/>
    </row>
    <row r="263" spans="4:15" ht="15.75" customHeight="1">
      <c r="D263" s="11"/>
      <c r="F263" s="11"/>
      <c r="N263" s="11"/>
      <c r="O263" s="11"/>
    </row>
    <row r="264" spans="4:15" ht="15.75" customHeight="1">
      <c r="D264" s="11"/>
      <c r="F264" s="11"/>
      <c r="N264" s="11"/>
      <c r="O264" s="11"/>
    </row>
    <row r="265" spans="4:15" ht="15.75" customHeight="1">
      <c r="D265" s="11"/>
      <c r="F265" s="11"/>
      <c r="N265" s="11"/>
      <c r="O265" s="11"/>
    </row>
    <row r="266" spans="4:15" ht="15.75" customHeight="1">
      <c r="D266" s="11"/>
      <c r="F266" s="11"/>
      <c r="N266" s="11"/>
      <c r="O266" s="11"/>
    </row>
    <row r="267" spans="4:15" ht="15.75" customHeight="1">
      <c r="D267" s="11"/>
      <c r="F267" s="11"/>
      <c r="N267" s="11"/>
      <c r="O267" s="11"/>
    </row>
    <row r="268" spans="4:15" ht="15.75" customHeight="1">
      <c r="D268" s="11"/>
      <c r="F268" s="11"/>
      <c r="N268" s="11"/>
      <c r="O268" s="11"/>
    </row>
    <row r="269" spans="4:15" ht="15.75" customHeight="1">
      <c r="D269" s="11"/>
      <c r="F269" s="11"/>
      <c r="N269" s="11"/>
      <c r="O269" s="11"/>
    </row>
    <row r="270" spans="4:15" ht="15.75" customHeight="1">
      <c r="D270" s="11"/>
      <c r="F270" s="11"/>
      <c r="N270" s="11"/>
      <c r="O270" s="11"/>
    </row>
    <row r="271" spans="4:15" ht="15.75" customHeight="1">
      <c r="D271" s="11"/>
      <c r="F271" s="11"/>
      <c r="N271" s="11"/>
      <c r="O271" s="11"/>
    </row>
    <row r="272" spans="4:15" ht="15.75" customHeight="1">
      <c r="D272" s="11"/>
      <c r="F272" s="11"/>
      <c r="N272" s="11"/>
      <c r="O272" s="11"/>
    </row>
    <row r="273" spans="4:15" ht="15.75" customHeight="1">
      <c r="D273" s="11"/>
      <c r="F273" s="11"/>
      <c r="N273" s="11"/>
      <c r="O273" s="11"/>
    </row>
    <row r="274" spans="4:15" ht="15.75" customHeight="1">
      <c r="D274" s="11"/>
      <c r="F274" s="11"/>
      <c r="N274" s="11"/>
      <c r="O274" s="11"/>
    </row>
    <row r="275" spans="4:15" ht="15.75" customHeight="1">
      <c r="D275" s="11"/>
      <c r="F275" s="11"/>
      <c r="N275" s="11"/>
      <c r="O275" s="11"/>
    </row>
    <row r="276" spans="4:15" ht="15.75" customHeight="1">
      <c r="D276" s="11"/>
      <c r="F276" s="11"/>
      <c r="N276" s="11"/>
      <c r="O276" s="11"/>
    </row>
    <row r="277" spans="4:15" ht="15.75" customHeight="1">
      <c r="D277" s="11"/>
      <c r="F277" s="11"/>
      <c r="N277" s="11"/>
      <c r="O277" s="11"/>
    </row>
    <row r="278" spans="4:15" ht="15.75" customHeight="1">
      <c r="D278" s="11"/>
      <c r="F278" s="11"/>
      <c r="N278" s="11"/>
      <c r="O278" s="11"/>
    </row>
    <row r="279" spans="4:15" ht="15.75" customHeight="1">
      <c r="D279" s="11"/>
      <c r="F279" s="11"/>
      <c r="N279" s="11"/>
      <c r="O279" s="11"/>
    </row>
    <row r="280" spans="4:15" ht="15.75" customHeight="1">
      <c r="D280" s="11"/>
      <c r="F280" s="11"/>
      <c r="N280" s="11"/>
      <c r="O280" s="11"/>
    </row>
    <row r="281" spans="4:15" ht="15.75" customHeight="1">
      <c r="D281" s="11"/>
      <c r="F281" s="11"/>
      <c r="N281" s="11"/>
      <c r="O281" s="11"/>
    </row>
    <row r="282" spans="4:15" ht="15.75" customHeight="1">
      <c r="D282" s="11"/>
      <c r="F282" s="11"/>
      <c r="N282" s="11"/>
      <c r="O282" s="11"/>
    </row>
    <row r="283" spans="4:15" ht="15.75" customHeight="1">
      <c r="D283" s="11"/>
      <c r="F283" s="11"/>
      <c r="N283" s="11"/>
      <c r="O283" s="11"/>
    </row>
    <row r="284" spans="4:15" ht="15.75" customHeight="1">
      <c r="D284" s="11"/>
      <c r="F284" s="11"/>
      <c r="N284" s="11"/>
      <c r="O284" s="11"/>
    </row>
    <row r="285" spans="4:15" ht="15.75" customHeight="1">
      <c r="D285" s="11"/>
      <c r="F285" s="11"/>
      <c r="N285" s="11"/>
      <c r="O285" s="11"/>
    </row>
    <row r="286" spans="4:15" ht="15.75" customHeight="1">
      <c r="D286" s="11"/>
      <c r="F286" s="11"/>
      <c r="N286" s="11"/>
      <c r="O286" s="11"/>
    </row>
    <row r="287" spans="4:15" ht="15.75" customHeight="1">
      <c r="D287" s="11"/>
      <c r="F287" s="11"/>
      <c r="N287" s="11"/>
      <c r="O287" s="11"/>
    </row>
    <row r="288" spans="4:15" ht="15.75" customHeight="1">
      <c r="D288" s="11"/>
      <c r="F288" s="11"/>
      <c r="N288" s="11"/>
      <c r="O288" s="11"/>
    </row>
    <row r="289" spans="4:15" ht="15.75" customHeight="1">
      <c r="D289" s="11"/>
      <c r="F289" s="11"/>
      <c r="N289" s="11"/>
      <c r="O289" s="11"/>
    </row>
    <row r="290" spans="4:15" ht="15.75" customHeight="1">
      <c r="D290" s="11"/>
      <c r="F290" s="11"/>
      <c r="N290" s="11"/>
      <c r="O290" s="11"/>
    </row>
    <row r="291" spans="4:15" ht="15.75" customHeight="1">
      <c r="D291" s="11"/>
      <c r="F291" s="11"/>
      <c r="N291" s="11"/>
      <c r="O291" s="11"/>
    </row>
    <row r="292" spans="4:15" ht="15.75" customHeight="1">
      <c r="D292" s="11"/>
      <c r="F292" s="11"/>
      <c r="N292" s="11"/>
      <c r="O292" s="11"/>
    </row>
    <row r="293" spans="4:15" ht="15.75" customHeight="1">
      <c r="D293" s="11"/>
      <c r="F293" s="11"/>
      <c r="N293" s="11"/>
      <c r="O293" s="11"/>
    </row>
    <row r="294" spans="4:15" ht="15.75" customHeight="1">
      <c r="D294" s="11"/>
      <c r="F294" s="11"/>
      <c r="N294" s="11"/>
      <c r="O294" s="11"/>
    </row>
    <row r="295" spans="4:15" ht="15.75" customHeight="1">
      <c r="D295" s="11"/>
      <c r="F295" s="11"/>
      <c r="N295" s="11"/>
      <c r="O295" s="11"/>
    </row>
    <row r="296" spans="4:15" ht="15.75" customHeight="1">
      <c r="D296" s="11"/>
      <c r="F296" s="11"/>
      <c r="N296" s="11"/>
      <c r="O296" s="11"/>
    </row>
    <row r="297" spans="4:15" ht="15.75" customHeight="1">
      <c r="D297" s="11"/>
      <c r="F297" s="11"/>
      <c r="N297" s="11"/>
      <c r="O297" s="11"/>
    </row>
    <row r="298" spans="4:15" ht="15.75" customHeight="1">
      <c r="D298" s="11"/>
      <c r="F298" s="11"/>
      <c r="N298" s="11"/>
      <c r="O298" s="11"/>
    </row>
    <row r="299" spans="4:15" ht="15.75" customHeight="1">
      <c r="D299" s="11"/>
      <c r="F299" s="11"/>
      <c r="N299" s="11"/>
      <c r="O299" s="11"/>
    </row>
    <row r="300" spans="4:15" ht="15.75" customHeight="1">
      <c r="D300" s="11"/>
      <c r="F300" s="11"/>
      <c r="N300" s="11"/>
      <c r="O300" s="11"/>
    </row>
    <row r="301" spans="4:15" ht="15.75" customHeight="1">
      <c r="D301" s="11"/>
      <c r="F301" s="11"/>
      <c r="N301" s="11"/>
      <c r="O301" s="11"/>
    </row>
    <row r="302" spans="4:15" ht="15.75" customHeight="1">
      <c r="D302" s="11"/>
      <c r="F302" s="11"/>
      <c r="N302" s="11"/>
      <c r="O302" s="11"/>
    </row>
    <row r="303" spans="4:15" ht="15.75" customHeight="1">
      <c r="D303" s="11"/>
      <c r="F303" s="11"/>
      <c r="N303" s="11"/>
      <c r="O303" s="11"/>
    </row>
    <row r="304" spans="4:15" ht="15.75" customHeight="1">
      <c r="D304" s="11"/>
      <c r="F304" s="11"/>
      <c r="N304" s="11"/>
      <c r="O304" s="11"/>
    </row>
    <row r="305" spans="4:15" ht="15.75" customHeight="1">
      <c r="D305" s="11"/>
      <c r="F305" s="11"/>
      <c r="N305" s="11"/>
      <c r="O305" s="11"/>
    </row>
    <row r="306" spans="4:15" ht="15.75" customHeight="1">
      <c r="D306" s="11"/>
      <c r="F306" s="11"/>
      <c r="N306" s="11"/>
      <c r="O306" s="11"/>
    </row>
    <row r="307" spans="4:15" ht="15.75" customHeight="1">
      <c r="D307" s="11"/>
      <c r="F307" s="11"/>
      <c r="N307" s="11"/>
      <c r="O307" s="11"/>
    </row>
    <row r="308" spans="4:15" ht="15.75" customHeight="1">
      <c r="D308" s="11"/>
      <c r="F308" s="11"/>
      <c r="N308" s="11"/>
      <c r="O308" s="11"/>
    </row>
    <row r="309" spans="4:15" ht="15.75" customHeight="1">
      <c r="D309" s="11"/>
      <c r="F309" s="11"/>
      <c r="N309" s="11"/>
      <c r="O309" s="11"/>
    </row>
    <row r="310" spans="4:15" ht="15.75" customHeight="1">
      <c r="D310" s="11"/>
      <c r="F310" s="11"/>
      <c r="N310" s="11"/>
      <c r="O310" s="11"/>
    </row>
    <row r="311" spans="4:15" ht="15.75" customHeight="1">
      <c r="D311" s="11"/>
      <c r="F311" s="11"/>
      <c r="N311" s="11"/>
      <c r="O311" s="11"/>
    </row>
    <row r="312" spans="4:15" ht="15.75" customHeight="1">
      <c r="D312" s="11"/>
      <c r="F312" s="11"/>
      <c r="N312" s="11"/>
      <c r="O312" s="11"/>
    </row>
    <row r="313" spans="4:15" ht="15.75" customHeight="1">
      <c r="D313" s="11"/>
      <c r="F313" s="11"/>
      <c r="N313" s="11"/>
      <c r="O313" s="11"/>
    </row>
    <row r="314" spans="4:15" ht="15.75" customHeight="1">
      <c r="D314" s="11"/>
      <c r="F314" s="11"/>
      <c r="N314" s="11"/>
      <c r="O314" s="11"/>
    </row>
    <row r="315" spans="4:15" ht="15.75" customHeight="1">
      <c r="D315" s="11"/>
      <c r="F315" s="11"/>
      <c r="N315" s="11"/>
      <c r="O315" s="11"/>
    </row>
    <row r="316" spans="4:15" ht="15.75" customHeight="1">
      <c r="D316" s="11"/>
      <c r="F316" s="11"/>
      <c r="N316" s="11"/>
      <c r="O316" s="11"/>
    </row>
    <row r="317" spans="4:15" ht="15.75" customHeight="1">
      <c r="D317" s="11"/>
      <c r="F317" s="11"/>
      <c r="N317" s="11"/>
      <c r="O317" s="11"/>
    </row>
    <row r="318" spans="4:15" ht="15.75" customHeight="1">
      <c r="D318" s="11"/>
      <c r="F318" s="11"/>
      <c r="N318" s="11"/>
      <c r="O318" s="11"/>
    </row>
    <row r="319" spans="4:15" ht="15.75" customHeight="1">
      <c r="D319" s="11"/>
      <c r="F319" s="11"/>
      <c r="N319" s="11"/>
      <c r="O319" s="11"/>
    </row>
    <row r="320" spans="4:15" ht="15.75" customHeight="1">
      <c r="D320" s="11"/>
      <c r="F320" s="11"/>
      <c r="N320" s="11"/>
      <c r="O320" s="11"/>
    </row>
    <row r="321" spans="4:15" ht="15.75" customHeight="1">
      <c r="D321" s="11"/>
      <c r="F321" s="11"/>
      <c r="N321" s="11"/>
      <c r="O321" s="11"/>
    </row>
    <row r="322" spans="4:15" ht="15.75" customHeight="1">
      <c r="D322" s="11"/>
      <c r="F322" s="11"/>
      <c r="N322" s="11"/>
      <c r="O322" s="11"/>
    </row>
    <row r="323" spans="4:15" ht="15.75" customHeight="1">
      <c r="D323" s="11"/>
      <c r="F323" s="11"/>
      <c r="N323" s="11"/>
      <c r="O323" s="11"/>
    </row>
    <row r="324" spans="4:15" ht="15.75" customHeight="1">
      <c r="D324" s="11"/>
      <c r="F324" s="11"/>
      <c r="N324" s="11"/>
      <c r="O324" s="11"/>
    </row>
    <row r="325" spans="4:15" ht="15.75" customHeight="1">
      <c r="D325" s="11"/>
      <c r="F325" s="11"/>
      <c r="N325" s="11"/>
      <c r="O325" s="11"/>
    </row>
    <row r="326" spans="4:15" ht="15.75" customHeight="1">
      <c r="D326" s="11"/>
      <c r="F326" s="11"/>
      <c r="N326" s="11"/>
      <c r="O326" s="11"/>
    </row>
    <row r="327" spans="4:15" ht="15.75" customHeight="1">
      <c r="D327" s="11"/>
      <c r="F327" s="11"/>
      <c r="N327" s="11"/>
      <c r="O327" s="11"/>
    </row>
    <row r="328" spans="4:15" ht="15.75" customHeight="1">
      <c r="D328" s="11"/>
      <c r="F328" s="11"/>
      <c r="N328" s="11"/>
      <c r="O328" s="11"/>
    </row>
    <row r="329" spans="4:15" ht="15.75" customHeight="1">
      <c r="D329" s="11"/>
      <c r="F329" s="11"/>
      <c r="N329" s="11"/>
      <c r="O329" s="11"/>
    </row>
    <row r="330" spans="4:15" ht="15.75" customHeight="1">
      <c r="D330" s="11"/>
      <c r="F330" s="11"/>
      <c r="N330" s="11"/>
      <c r="O330" s="11"/>
    </row>
    <row r="331" spans="4:15" ht="15.75" customHeight="1">
      <c r="D331" s="11"/>
      <c r="F331" s="11"/>
      <c r="N331" s="11"/>
      <c r="O331" s="11"/>
    </row>
    <row r="332" spans="4:15" ht="15.75" customHeight="1">
      <c r="D332" s="11"/>
      <c r="F332" s="11"/>
      <c r="N332" s="11"/>
      <c r="O332" s="11"/>
    </row>
    <row r="333" spans="4:15" ht="15.75" customHeight="1">
      <c r="D333" s="11"/>
      <c r="F333" s="11"/>
      <c r="N333" s="11"/>
      <c r="O333" s="11"/>
    </row>
    <row r="334" spans="4:15" ht="15.75" customHeight="1">
      <c r="D334" s="11"/>
      <c r="F334" s="11"/>
      <c r="N334" s="11"/>
      <c r="O334" s="11"/>
    </row>
    <row r="335" spans="4:15" ht="15.75" customHeight="1">
      <c r="D335" s="11"/>
      <c r="F335" s="11"/>
      <c r="N335" s="11"/>
      <c r="O335" s="11"/>
    </row>
    <row r="336" spans="4:15" ht="15.75" customHeight="1">
      <c r="D336" s="11"/>
      <c r="F336" s="11"/>
      <c r="N336" s="11"/>
      <c r="O336" s="11"/>
    </row>
    <row r="337" spans="4:15" ht="15.75" customHeight="1">
      <c r="D337" s="11"/>
      <c r="F337" s="11"/>
      <c r="N337" s="11"/>
      <c r="O337" s="11"/>
    </row>
    <row r="338" spans="4:15" ht="15.75" customHeight="1">
      <c r="D338" s="11"/>
      <c r="F338" s="11"/>
      <c r="N338" s="11"/>
      <c r="O338" s="11"/>
    </row>
    <row r="339" spans="4:15" ht="15.75" customHeight="1">
      <c r="D339" s="11"/>
      <c r="F339" s="11"/>
      <c r="N339" s="11"/>
      <c r="O339" s="11"/>
    </row>
    <row r="340" spans="4:15" ht="15.75" customHeight="1">
      <c r="D340" s="11"/>
      <c r="F340" s="11"/>
      <c r="N340" s="11"/>
      <c r="O340" s="11"/>
    </row>
    <row r="341" spans="4:15" ht="15.75" customHeight="1">
      <c r="D341" s="11"/>
      <c r="F341" s="11"/>
      <c r="N341" s="11"/>
      <c r="O341" s="11"/>
    </row>
    <row r="342" spans="4:15" ht="15.75" customHeight="1">
      <c r="D342" s="11"/>
      <c r="F342" s="11"/>
      <c r="N342" s="11"/>
      <c r="O342" s="11"/>
    </row>
    <row r="343" spans="4:15" ht="15.75" customHeight="1">
      <c r="D343" s="11"/>
      <c r="F343" s="11"/>
      <c r="N343" s="11"/>
      <c r="O343" s="11"/>
    </row>
    <row r="344" spans="4:15" ht="15.75" customHeight="1">
      <c r="D344" s="11"/>
      <c r="F344" s="11"/>
      <c r="N344" s="11"/>
      <c r="O344" s="11"/>
    </row>
    <row r="345" spans="4:15" ht="15.75" customHeight="1">
      <c r="D345" s="11"/>
      <c r="F345" s="11"/>
      <c r="N345" s="11"/>
      <c r="O345" s="11"/>
    </row>
    <row r="346" spans="4:15" ht="15.75" customHeight="1">
      <c r="D346" s="11"/>
      <c r="F346" s="11"/>
      <c r="N346" s="11"/>
      <c r="O346" s="11"/>
    </row>
    <row r="347" spans="4:15" ht="15.75" customHeight="1">
      <c r="D347" s="11"/>
      <c r="F347" s="11"/>
      <c r="N347" s="11"/>
      <c r="O347" s="11"/>
    </row>
    <row r="348" spans="4:15" ht="15.75" customHeight="1">
      <c r="D348" s="11"/>
      <c r="F348" s="11"/>
      <c r="N348" s="11"/>
      <c r="O348" s="11"/>
    </row>
    <row r="349" spans="4:15" ht="15.75" customHeight="1">
      <c r="D349" s="11"/>
      <c r="F349" s="11"/>
      <c r="N349" s="11"/>
      <c r="O349" s="11"/>
    </row>
    <row r="350" spans="4:15" ht="15.75" customHeight="1">
      <c r="D350" s="11"/>
      <c r="F350" s="11"/>
      <c r="N350" s="11"/>
      <c r="O350" s="11"/>
    </row>
    <row r="351" spans="4:15" ht="15.75" customHeight="1">
      <c r="D351" s="11"/>
      <c r="F351" s="11"/>
      <c r="N351" s="11"/>
      <c r="O351" s="11"/>
    </row>
    <row r="352" spans="4:15" ht="15.75" customHeight="1">
      <c r="D352" s="11"/>
      <c r="F352" s="11"/>
      <c r="N352" s="11"/>
      <c r="O352" s="11"/>
    </row>
    <row r="353" spans="4:15" ht="15.75" customHeight="1">
      <c r="D353" s="11"/>
      <c r="F353" s="11"/>
      <c r="N353" s="11"/>
      <c r="O353" s="11"/>
    </row>
    <row r="354" spans="4:15" ht="15.75" customHeight="1">
      <c r="D354" s="11"/>
      <c r="F354" s="11"/>
      <c r="N354" s="11"/>
      <c r="O354" s="11"/>
    </row>
    <row r="355" spans="4:15" ht="15.75" customHeight="1">
      <c r="D355" s="11"/>
      <c r="F355" s="11"/>
      <c r="N355" s="11"/>
      <c r="O355" s="11"/>
    </row>
    <row r="356" spans="4:15" ht="15.75" customHeight="1">
      <c r="D356" s="11"/>
      <c r="F356" s="11"/>
      <c r="N356" s="11"/>
      <c r="O356" s="11"/>
    </row>
    <row r="357" spans="4:15" ht="15.75" customHeight="1">
      <c r="D357" s="11"/>
      <c r="F357" s="11"/>
      <c r="N357" s="11"/>
      <c r="O357" s="11"/>
    </row>
    <row r="358" spans="4:15" ht="15.75" customHeight="1">
      <c r="D358" s="11"/>
      <c r="F358" s="11"/>
      <c r="N358" s="11"/>
      <c r="O358" s="11"/>
    </row>
    <row r="359" spans="4:15" ht="15.75" customHeight="1">
      <c r="D359" s="11"/>
      <c r="F359" s="11"/>
      <c r="N359" s="11"/>
      <c r="O359" s="11"/>
    </row>
    <row r="360" spans="4:15" ht="15.75" customHeight="1">
      <c r="D360" s="11"/>
      <c r="F360" s="11"/>
      <c r="N360" s="11"/>
      <c r="O360" s="11"/>
    </row>
    <row r="361" spans="4:15" ht="15.75" customHeight="1">
      <c r="D361" s="11"/>
      <c r="F361" s="11"/>
      <c r="N361" s="11"/>
      <c r="O361" s="11"/>
    </row>
    <row r="362" spans="4:15" ht="15.75" customHeight="1">
      <c r="D362" s="11"/>
      <c r="F362" s="11"/>
      <c r="N362" s="11"/>
      <c r="O362" s="11"/>
    </row>
    <row r="363" spans="4:15" ht="15.75" customHeight="1">
      <c r="D363" s="11"/>
      <c r="F363" s="11"/>
      <c r="N363" s="11"/>
      <c r="O363" s="11"/>
    </row>
    <row r="364" spans="4:15" ht="15.75" customHeight="1">
      <c r="D364" s="11"/>
      <c r="F364" s="11"/>
      <c r="N364" s="11"/>
      <c r="O364" s="11"/>
    </row>
    <row r="365" spans="4:15" ht="15.75" customHeight="1">
      <c r="D365" s="11"/>
      <c r="F365" s="11"/>
      <c r="N365" s="11"/>
      <c r="O365" s="11"/>
    </row>
    <row r="366" spans="4:15" ht="15.75" customHeight="1">
      <c r="D366" s="11"/>
      <c r="F366" s="11"/>
      <c r="N366" s="11"/>
      <c r="O366" s="11"/>
    </row>
    <row r="367" spans="4:15" ht="15.75" customHeight="1">
      <c r="D367" s="11"/>
      <c r="F367" s="11"/>
      <c r="N367" s="11"/>
      <c r="O367" s="11"/>
    </row>
    <row r="368" spans="4:15" ht="15.75" customHeight="1">
      <c r="D368" s="11"/>
      <c r="F368" s="11"/>
      <c r="N368" s="11"/>
      <c r="O368" s="11"/>
    </row>
    <row r="369" spans="4:15" ht="15.75" customHeight="1">
      <c r="D369" s="11"/>
      <c r="F369" s="11"/>
      <c r="N369" s="11"/>
      <c r="O369" s="11"/>
    </row>
    <row r="370" spans="4:15" ht="15.75" customHeight="1">
      <c r="D370" s="11"/>
      <c r="F370" s="11"/>
      <c r="N370" s="11"/>
      <c r="O370" s="11"/>
    </row>
    <row r="371" spans="4:15" ht="15.75" customHeight="1">
      <c r="D371" s="11"/>
      <c r="F371" s="11"/>
      <c r="N371" s="11"/>
      <c r="O371" s="11"/>
    </row>
    <row r="372" spans="4:15" ht="15.75" customHeight="1">
      <c r="D372" s="11"/>
      <c r="F372" s="11"/>
      <c r="N372" s="11"/>
      <c r="O372" s="11"/>
    </row>
    <row r="373" spans="4:15" ht="15.75" customHeight="1">
      <c r="D373" s="11"/>
      <c r="F373" s="11"/>
      <c r="N373" s="11"/>
      <c r="O373" s="11"/>
    </row>
    <row r="374" spans="4:15" ht="15.75" customHeight="1">
      <c r="D374" s="11"/>
      <c r="F374" s="11"/>
      <c r="N374" s="11"/>
      <c r="O374" s="11"/>
    </row>
    <row r="375" spans="4:15" ht="15.75" customHeight="1">
      <c r="D375" s="11"/>
      <c r="F375" s="11"/>
      <c r="N375" s="11"/>
      <c r="O375" s="11"/>
    </row>
    <row r="376" spans="4:15" ht="15.75" customHeight="1">
      <c r="D376" s="11"/>
      <c r="F376" s="11"/>
      <c r="N376" s="11"/>
      <c r="O376" s="11"/>
    </row>
    <row r="377" spans="4:15" ht="15.75" customHeight="1">
      <c r="D377" s="11"/>
      <c r="F377" s="11"/>
      <c r="N377" s="11"/>
      <c r="O377" s="11"/>
    </row>
    <row r="378" spans="4:15" ht="15.75" customHeight="1">
      <c r="D378" s="11"/>
      <c r="F378" s="11"/>
      <c r="N378" s="11"/>
      <c r="O378" s="11"/>
    </row>
    <row r="379" spans="4:15" ht="15.75" customHeight="1">
      <c r="D379" s="11"/>
      <c r="F379" s="11"/>
      <c r="N379" s="11"/>
      <c r="O379" s="11"/>
    </row>
    <row r="380" spans="4:15" ht="15.75" customHeight="1">
      <c r="D380" s="11"/>
      <c r="F380" s="11"/>
      <c r="N380" s="11"/>
      <c r="O380" s="11"/>
    </row>
    <row r="381" spans="4:15" ht="15.75" customHeight="1">
      <c r="D381" s="11"/>
      <c r="F381" s="11"/>
      <c r="N381" s="11"/>
      <c r="O381" s="11"/>
    </row>
    <row r="382" spans="4:15" ht="15.75" customHeight="1">
      <c r="D382" s="11"/>
      <c r="F382" s="11"/>
      <c r="N382" s="11"/>
      <c r="O382" s="11"/>
    </row>
    <row r="383" spans="4:15" ht="15.75" customHeight="1">
      <c r="D383" s="11"/>
      <c r="F383" s="11"/>
      <c r="N383" s="11"/>
      <c r="O383" s="11"/>
    </row>
    <row r="384" spans="4:15" ht="15.75" customHeight="1">
      <c r="D384" s="11"/>
      <c r="F384" s="11"/>
      <c r="N384" s="11"/>
      <c r="O384" s="11"/>
    </row>
    <row r="385" spans="4:15" ht="15.75" customHeight="1">
      <c r="D385" s="11"/>
      <c r="F385" s="11"/>
      <c r="N385" s="11"/>
      <c r="O385" s="11"/>
    </row>
    <row r="386" spans="4:15" ht="15.75" customHeight="1">
      <c r="D386" s="11"/>
      <c r="F386" s="11"/>
      <c r="N386" s="11"/>
      <c r="O386" s="11"/>
    </row>
    <row r="387" spans="4:15" ht="15.75" customHeight="1">
      <c r="D387" s="11"/>
      <c r="F387" s="11"/>
      <c r="N387" s="11"/>
      <c r="O387" s="11"/>
    </row>
    <row r="388" spans="4:15" ht="15.75" customHeight="1">
      <c r="D388" s="11"/>
      <c r="F388" s="11"/>
      <c r="N388" s="11"/>
      <c r="O388" s="11"/>
    </row>
    <row r="389" spans="4:15" ht="15.75" customHeight="1">
      <c r="D389" s="11"/>
      <c r="F389" s="11"/>
      <c r="N389" s="11"/>
      <c r="O389" s="11"/>
    </row>
    <row r="390" spans="4:15" ht="15.75" customHeight="1">
      <c r="D390" s="11"/>
      <c r="F390" s="11"/>
      <c r="N390" s="11"/>
      <c r="O390" s="11"/>
    </row>
    <row r="391" spans="4:15" ht="15.75" customHeight="1">
      <c r="D391" s="11"/>
      <c r="F391" s="11"/>
      <c r="N391" s="11"/>
      <c r="O391" s="11"/>
    </row>
    <row r="392" spans="4:15" ht="15.75" customHeight="1">
      <c r="D392" s="11"/>
      <c r="F392" s="11"/>
      <c r="N392" s="11"/>
      <c r="O392" s="11"/>
    </row>
    <row r="393" spans="4:15" ht="15.75" customHeight="1">
      <c r="D393" s="11"/>
      <c r="F393" s="11"/>
      <c r="N393" s="11"/>
      <c r="O393" s="11"/>
    </row>
    <row r="394" spans="4:15" ht="15.75" customHeight="1">
      <c r="D394" s="11"/>
      <c r="F394" s="11"/>
      <c r="N394" s="11"/>
      <c r="O394" s="11"/>
    </row>
    <row r="395" spans="4:15" ht="15.75" customHeight="1">
      <c r="D395" s="11"/>
      <c r="F395" s="11"/>
      <c r="N395" s="11"/>
      <c r="O395" s="11"/>
    </row>
    <row r="396" spans="4:15" ht="15.75" customHeight="1">
      <c r="D396" s="11"/>
      <c r="F396" s="11"/>
      <c r="N396" s="11"/>
      <c r="O396" s="11"/>
    </row>
    <row r="397" spans="4:15" ht="15.75" customHeight="1">
      <c r="D397" s="11"/>
      <c r="F397" s="11"/>
      <c r="N397" s="11"/>
      <c r="O397" s="11"/>
    </row>
    <row r="398" spans="4:15" ht="15.75" customHeight="1">
      <c r="D398" s="11"/>
      <c r="F398" s="11"/>
      <c r="N398" s="11"/>
      <c r="O398" s="11"/>
    </row>
    <row r="399" spans="4:15" ht="15.75" customHeight="1">
      <c r="D399" s="11"/>
      <c r="F399" s="11"/>
      <c r="N399" s="11"/>
      <c r="O399" s="11"/>
    </row>
    <row r="400" spans="4:15" ht="15.75" customHeight="1">
      <c r="D400" s="11"/>
      <c r="F400" s="11"/>
      <c r="N400" s="11"/>
      <c r="O400" s="11"/>
    </row>
    <row r="401" spans="4:15" ht="15.75" customHeight="1">
      <c r="D401" s="11"/>
      <c r="F401" s="11"/>
      <c r="N401" s="11"/>
      <c r="O401" s="11"/>
    </row>
    <row r="402" spans="4:15" ht="15.75" customHeight="1">
      <c r="D402" s="11"/>
      <c r="F402" s="11"/>
      <c r="N402" s="11"/>
      <c r="O402" s="11"/>
    </row>
    <row r="403" spans="4:15" ht="15.75" customHeight="1">
      <c r="D403" s="11"/>
      <c r="F403" s="11"/>
      <c r="N403" s="11"/>
      <c r="O403" s="11"/>
    </row>
    <row r="404" spans="4:15" ht="15.75" customHeight="1">
      <c r="D404" s="11"/>
      <c r="F404" s="11"/>
      <c r="N404" s="11"/>
      <c r="O404" s="11"/>
    </row>
    <row r="405" spans="4:15" ht="15.75" customHeight="1">
      <c r="D405" s="11"/>
      <c r="F405" s="11"/>
      <c r="N405" s="11"/>
      <c r="O405" s="11"/>
    </row>
    <row r="406" spans="4:15" ht="15.75" customHeight="1">
      <c r="D406" s="11"/>
      <c r="F406" s="11"/>
      <c r="N406" s="11"/>
      <c r="O406" s="11"/>
    </row>
    <row r="407" spans="4:15" ht="15.75" customHeight="1">
      <c r="D407" s="11"/>
      <c r="F407" s="11"/>
      <c r="N407" s="11"/>
      <c r="O407" s="11"/>
    </row>
    <row r="408" spans="4:15" ht="15.75" customHeight="1">
      <c r="D408" s="11"/>
      <c r="F408" s="11"/>
      <c r="N408" s="11"/>
      <c r="O408" s="11"/>
    </row>
    <row r="409" spans="4:15" ht="15.75" customHeight="1">
      <c r="D409" s="11"/>
      <c r="F409" s="11"/>
      <c r="N409" s="11"/>
      <c r="O409" s="11"/>
    </row>
    <row r="410" spans="4:15" ht="15.75" customHeight="1">
      <c r="D410" s="11"/>
      <c r="F410" s="11"/>
      <c r="N410" s="11"/>
      <c r="O410" s="11"/>
    </row>
    <row r="411" spans="4:15" ht="15.75" customHeight="1">
      <c r="D411" s="11"/>
      <c r="F411" s="11"/>
      <c r="N411" s="11"/>
      <c r="O411" s="11"/>
    </row>
    <row r="412" spans="4:15" ht="15.75" customHeight="1">
      <c r="D412" s="11"/>
      <c r="F412" s="11"/>
      <c r="N412" s="11"/>
      <c r="O412" s="11"/>
    </row>
    <row r="413" spans="4:15" ht="15.75" customHeight="1">
      <c r="D413" s="11"/>
      <c r="F413" s="11"/>
      <c r="N413" s="11"/>
      <c r="O413" s="11"/>
    </row>
    <row r="414" spans="4:15" ht="15.75" customHeight="1">
      <c r="D414" s="11"/>
      <c r="F414" s="11"/>
      <c r="N414" s="11"/>
      <c r="O414" s="11"/>
    </row>
    <row r="415" spans="4:15" ht="15.75" customHeight="1">
      <c r="D415" s="11"/>
      <c r="F415" s="11"/>
      <c r="N415" s="11"/>
      <c r="O415" s="11"/>
    </row>
    <row r="416" spans="4:15" ht="15.75" customHeight="1">
      <c r="D416" s="11"/>
      <c r="F416" s="11"/>
      <c r="N416" s="11"/>
      <c r="O416" s="11"/>
    </row>
    <row r="417" spans="4:15" ht="15.75" customHeight="1">
      <c r="D417" s="11"/>
      <c r="F417" s="11"/>
      <c r="N417" s="11"/>
      <c r="O417" s="11"/>
    </row>
    <row r="418" spans="4:15" ht="15.75" customHeight="1">
      <c r="D418" s="11"/>
      <c r="F418" s="11"/>
      <c r="N418" s="11"/>
      <c r="O418" s="11"/>
    </row>
    <row r="419" spans="4:15" ht="15.75" customHeight="1">
      <c r="D419" s="11"/>
      <c r="F419" s="11"/>
      <c r="N419" s="11"/>
      <c r="O419" s="11"/>
    </row>
    <row r="420" spans="4:15" ht="15.75" customHeight="1">
      <c r="D420" s="11"/>
      <c r="F420" s="11"/>
      <c r="N420" s="11"/>
      <c r="O420" s="11"/>
    </row>
    <row r="421" spans="4:15" ht="15.75" customHeight="1">
      <c r="D421" s="11"/>
      <c r="F421" s="11"/>
      <c r="N421" s="11"/>
      <c r="O421" s="11"/>
    </row>
    <row r="422" spans="4:15" ht="15.75" customHeight="1">
      <c r="D422" s="11"/>
      <c r="F422" s="11"/>
      <c r="N422" s="11"/>
      <c r="O422" s="11"/>
    </row>
    <row r="423" spans="4:15" ht="15.75" customHeight="1">
      <c r="D423" s="11"/>
      <c r="F423" s="11"/>
      <c r="N423" s="11"/>
      <c r="O423" s="11"/>
    </row>
    <row r="424" spans="4:15" ht="15.75" customHeight="1">
      <c r="D424" s="11"/>
      <c r="F424" s="11"/>
      <c r="N424" s="11"/>
      <c r="O424" s="11"/>
    </row>
    <row r="425" spans="4:15" ht="15.75" customHeight="1">
      <c r="D425" s="11"/>
      <c r="F425" s="11"/>
      <c r="N425" s="11"/>
      <c r="O425" s="11"/>
    </row>
    <row r="426" spans="4:15" ht="15.75" customHeight="1">
      <c r="D426" s="11"/>
      <c r="F426" s="11"/>
      <c r="N426" s="11"/>
      <c r="O426" s="11"/>
    </row>
    <row r="427" spans="4:15" ht="15.75" customHeight="1">
      <c r="D427" s="11"/>
      <c r="F427" s="11"/>
      <c r="N427" s="11"/>
      <c r="O427" s="11"/>
    </row>
    <row r="428" spans="4:15" ht="15.75" customHeight="1">
      <c r="D428" s="11"/>
      <c r="F428" s="11"/>
      <c r="N428" s="11"/>
      <c r="O428" s="11"/>
    </row>
    <row r="429" spans="4:15" ht="15.75" customHeight="1">
      <c r="D429" s="11"/>
      <c r="F429" s="11"/>
      <c r="N429" s="11"/>
      <c r="O429" s="11"/>
    </row>
    <row r="430" spans="4:15" ht="15.75" customHeight="1">
      <c r="D430" s="11"/>
      <c r="F430" s="11"/>
      <c r="N430" s="11"/>
      <c r="O430" s="11"/>
    </row>
    <row r="431" spans="4:15" ht="15.75" customHeight="1">
      <c r="D431" s="11"/>
      <c r="F431" s="11"/>
      <c r="N431" s="11"/>
      <c r="O431" s="11"/>
    </row>
    <row r="432" spans="4:15" ht="15.75" customHeight="1">
      <c r="D432" s="11"/>
      <c r="F432" s="11"/>
      <c r="N432" s="11"/>
      <c r="O432" s="11"/>
    </row>
    <row r="433" spans="4:15" ht="15.75" customHeight="1">
      <c r="D433" s="11"/>
      <c r="F433" s="11"/>
      <c r="N433" s="11"/>
      <c r="O433" s="11"/>
    </row>
    <row r="434" spans="4:15" ht="15.75" customHeight="1">
      <c r="D434" s="11"/>
      <c r="F434" s="11"/>
      <c r="N434" s="11"/>
      <c r="O434" s="11"/>
    </row>
    <row r="435" spans="4:15" ht="15.75" customHeight="1">
      <c r="D435" s="11"/>
      <c r="F435" s="11"/>
      <c r="N435" s="11"/>
      <c r="O435" s="11"/>
    </row>
    <row r="436" spans="4:15" ht="15.75" customHeight="1">
      <c r="D436" s="11"/>
      <c r="F436" s="11"/>
      <c r="N436" s="11"/>
      <c r="O436" s="11"/>
    </row>
    <row r="437" spans="4:15" ht="15.75" customHeight="1">
      <c r="D437" s="11"/>
      <c r="F437" s="11"/>
      <c r="N437" s="11"/>
      <c r="O437" s="11"/>
    </row>
    <row r="438" spans="4:15" ht="15.75" customHeight="1">
      <c r="D438" s="11"/>
      <c r="F438" s="11"/>
      <c r="N438" s="11"/>
      <c r="O438" s="11"/>
    </row>
    <row r="439" spans="4:15" ht="15.75" customHeight="1">
      <c r="D439" s="11"/>
      <c r="F439" s="11"/>
      <c r="N439" s="11"/>
      <c r="O439" s="11"/>
    </row>
    <row r="440" spans="4:15" ht="15.75" customHeight="1">
      <c r="D440" s="11"/>
      <c r="F440" s="11"/>
      <c r="N440" s="11"/>
      <c r="O440" s="11"/>
    </row>
    <row r="441" spans="4:15" ht="15.75" customHeight="1">
      <c r="D441" s="11"/>
      <c r="F441" s="11"/>
      <c r="N441" s="11"/>
      <c r="O441" s="11"/>
    </row>
    <row r="442" spans="4:15" ht="15.75" customHeight="1">
      <c r="D442" s="11"/>
      <c r="F442" s="11"/>
      <c r="N442" s="11"/>
      <c r="O442" s="11"/>
    </row>
    <row r="443" spans="4:15" ht="15.75" customHeight="1">
      <c r="D443" s="11"/>
      <c r="F443" s="11"/>
      <c r="N443" s="11"/>
      <c r="O443" s="11"/>
    </row>
    <row r="444" spans="4:15" ht="15.75" customHeight="1">
      <c r="D444" s="11"/>
      <c r="F444" s="11"/>
      <c r="N444" s="11"/>
      <c r="O444" s="11"/>
    </row>
    <row r="445" spans="4:15" ht="15.75" customHeight="1">
      <c r="D445" s="11"/>
      <c r="F445" s="11"/>
      <c r="N445" s="11"/>
      <c r="O445" s="11"/>
    </row>
    <row r="446" spans="4:15" ht="15.75" customHeight="1">
      <c r="D446" s="11"/>
      <c r="F446" s="11"/>
      <c r="N446" s="11"/>
      <c r="O446" s="11"/>
    </row>
    <row r="447" spans="4:15" ht="15.75" customHeight="1">
      <c r="D447" s="11"/>
      <c r="F447" s="11"/>
      <c r="N447" s="11"/>
      <c r="O447" s="11"/>
    </row>
    <row r="448" spans="4:15" ht="15.75" customHeight="1">
      <c r="D448" s="11"/>
      <c r="F448" s="11"/>
      <c r="N448" s="11"/>
      <c r="O448" s="11"/>
    </row>
    <row r="449" spans="4:15" ht="15.75" customHeight="1">
      <c r="D449" s="11"/>
      <c r="F449" s="11"/>
      <c r="N449" s="11"/>
      <c r="O449" s="11"/>
    </row>
    <row r="450" spans="4:15" ht="15.75" customHeight="1">
      <c r="D450" s="11"/>
      <c r="F450" s="11"/>
      <c r="N450" s="11"/>
      <c r="O450" s="11"/>
    </row>
    <row r="451" spans="4:15" ht="15.75" customHeight="1">
      <c r="D451" s="11"/>
      <c r="F451" s="11"/>
      <c r="N451" s="11"/>
      <c r="O451" s="11"/>
    </row>
    <row r="452" spans="4:15" ht="15.75" customHeight="1">
      <c r="D452" s="11"/>
      <c r="F452" s="11"/>
      <c r="N452" s="11"/>
      <c r="O452" s="11"/>
    </row>
    <row r="453" spans="4:15" ht="15.75" customHeight="1">
      <c r="D453" s="11"/>
      <c r="F453" s="11"/>
      <c r="N453" s="11"/>
      <c r="O453" s="11"/>
    </row>
    <row r="454" spans="4:15" ht="15.75" customHeight="1">
      <c r="D454" s="11"/>
      <c r="F454" s="11"/>
      <c r="N454" s="11"/>
      <c r="O454" s="11"/>
    </row>
    <row r="455" spans="4:15" ht="15.75" customHeight="1">
      <c r="D455" s="11"/>
      <c r="F455" s="11"/>
      <c r="N455" s="11"/>
      <c r="O455" s="11"/>
    </row>
    <row r="456" spans="4:15" ht="15.75" customHeight="1">
      <c r="D456" s="11"/>
      <c r="F456" s="11"/>
      <c r="N456" s="11"/>
      <c r="O456" s="11"/>
    </row>
    <row r="457" spans="4:15" ht="15.75" customHeight="1">
      <c r="D457" s="11"/>
      <c r="F457" s="11"/>
      <c r="N457" s="11"/>
      <c r="O457" s="11"/>
    </row>
    <row r="458" spans="4:15" ht="15.75" customHeight="1">
      <c r="D458" s="11"/>
      <c r="F458" s="11"/>
      <c r="N458" s="11"/>
      <c r="O458" s="11"/>
    </row>
    <row r="459" spans="4:15" ht="15.75" customHeight="1">
      <c r="D459" s="11"/>
      <c r="F459" s="11"/>
      <c r="N459" s="11"/>
      <c r="O459" s="11"/>
    </row>
    <row r="460" spans="4:15" ht="15.75" customHeight="1">
      <c r="D460" s="11"/>
      <c r="F460" s="11"/>
      <c r="N460" s="11"/>
      <c r="O460" s="11"/>
    </row>
    <row r="461" spans="4:15" ht="15.75" customHeight="1">
      <c r="D461" s="11"/>
      <c r="F461" s="11"/>
      <c r="N461" s="11"/>
      <c r="O461" s="11"/>
    </row>
    <row r="462" spans="4:15" ht="15.75" customHeight="1">
      <c r="D462" s="11"/>
      <c r="F462" s="11"/>
      <c r="N462" s="11"/>
      <c r="O462" s="11"/>
    </row>
    <row r="463" spans="4:15" ht="15.75" customHeight="1">
      <c r="D463" s="11"/>
      <c r="F463" s="11"/>
      <c r="N463" s="11"/>
      <c r="O463" s="11"/>
    </row>
    <row r="464" spans="4:15" ht="15.75" customHeight="1">
      <c r="D464" s="11"/>
      <c r="F464" s="11"/>
      <c r="N464" s="11"/>
      <c r="O464" s="11"/>
    </row>
    <row r="465" spans="4:15" ht="15.75" customHeight="1">
      <c r="D465" s="11"/>
      <c r="F465" s="11"/>
      <c r="N465" s="11"/>
      <c r="O465" s="11"/>
    </row>
    <row r="466" spans="4:15" ht="15.75" customHeight="1">
      <c r="D466" s="11"/>
      <c r="F466" s="11"/>
      <c r="N466" s="11"/>
      <c r="O466" s="11"/>
    </row>
    <row r="467" spans="4:15" ht="15.75" customHeight="1">
      <c r="D467" s="11"/>
      <c r="F467" s="11"/>
      <c r="N467" s="11"/>
      <c r="O467" s="11"/>
    </row>
    <row r="468" spans="4:15" ht="15.75" customHeight="1">
      <c r="D468" s="11"/>
      <c r="F468" s="11"/>
      <c r="N468" s="11"/>
      <c r="O468" s="11"/>
    </row>
    <row r="469" spans="4:15" ht="15.75" customHeight="1">
      <c r="D469" s="11"/>
      <c r="F469" s="11"/>
      <c r="N469" s="11"/>
      <c r="O469" s="11"/>
    </row>
    <row r="470" spans="4:15" ht="15.75" customHeight="1">
      <c r="D470" s="11"/>
      <c r="F470" s="11"/>
      <c r="N470" s="11"/>
      <c r="O470" s="11"/>
    </row>
    <row r="471" spans="4:15" ht="15.75" customHeight="1">
      <c r="D471" s="11"/>
      <c r="F471" s="11"/>
      <c r="N471" s="11"/>
      <c r="O471" s="11"/>
    </row>
    <row r="472" spans="4:15" ht="15.75" customHeight="1">
      <c r="D472" s="11"/>
      <c r="F472" s="11"/>
      <c r="N472" s="11"/>
      <c r="O472" s="11"/>
    </row>
    <row r="473" spans="4:15" ht="15.75" customHeight="1">
      <c r="D473" s="11"/>
      <c r="F473" s="11"/>
      <c r="N473" s="11"/>
      <c r="O473" s="11"/>
    </row>
    <row r="474" spans="4:15" ht="15.75" customHeight="1">
      <c r="D474" s="11"/>
      <c r="F474" s="11"/>
      <c r="N474" s="11"/>
      <c r="O474" s="11"/>
    </row>
    <row r="475" spans="4:15" ht="15.75" customHeight="1">
      <c r="D475" s="11"/>
      <c r="F475" s="11"/>
      <c r="N475" s="11"/>
      <c r="O475" s="11"/>
    </row>
    <row r="476" spans="4:15" ht="15.75" customHeight="1">
      <c r="D476" s="11"/>
      <c r="F476" s="11"/>
      <c r="N476" s="11"/>
      <c r="O476" s="11"/>
    </row>
    <row r="477" spans="4:15" ht="15.75" customHeight="1">
      <c r="D477" s="11"/>
      <c r="F477" s="11"/>
      <c r="N477" s="11"/>
      <c r="O477" s="11"/>
    </row>
    <row r="478" spans="4:15" ht="15.75" customHeight="1">
      <c r="D478" s="11"/>
      <c r="F478" s="11"/>
      <c r="N478" s="11"/>
      <c r="O478" s="11"/>
    </row>
    <row r="479" spans="4:15" ht="15.75" customHeight="1">
      <c r="D479" s="11"/>
      <c r="F479" s="11"/>
      <c r="N479" s="11"/>
      <c r="O479" s="11"/>
    </row>
    <row r="480" spans="4:15" ht="15.75" customHeight="1">
      <c r="D480" s="11"/>
      <c r="F480" s="11"/>
      <c r="N480" s="11"/>
      <c r="O480" s="11"/>
    </row>
    <row r="481" spans="4:15" ht="15.75" customHeight="1">
      <c r="D481" s="11"/>
      <c r="F481" s="11"/>
      <c r="N481" s="11"/>
      <c r="O481" s="11"/>
    </row>
    <row r="482" spans="4:15" ht="15.75" customHeight="1">
      <c r="D482" s="11"/>
      <c r="F482" s="11"/>
      <c r="N482" s="11"/>
      <c r="O482" s="11"/>
    </row>
    <row r="483" spans="4:15" ht="15.75" customHeight="1">
      <c r="D483" s="11"/>
      <c r="F483" s="11"/>
      <c r="N483" s="11"/>
      <c r="O483" s="11"/>
    </row>
    <row r="484" spans="4:15" ht="15.75" customHeight="1">
      <c r="D484" s="11"/>
      <c r="F484" s="11"/>
      <c r="N484" s="11"/>
      <c r="O484" s="11"/>
    </row>
    <row r="485" spans="4:15" ht="15.75" customHeight="1">
      <c r="D485" s="11"/>
      <c r="F485" s="11"/>
      <c r="N485" s="11"/>
      <c r="O485" s="11"/>
    </row>
    <row r="486" spans="4:15" ht="15.75" customHeight="1">
      <c r="D486" s="11"/>
      <c r="F486" s="11"/>
      <c r="N486" s="11"/>
      <c r="O486" s="11"/>
    </row>
    <row r="487" spans="4:15" ht="15.75" customHeight="1">
      <c r="D487" s="11"/>
      <c r="F487" s="11"/>
      <c r="N487" s="11"/>
      <c r="O487" s="11"/>
    </row>
    <row r="488" spans="4:15" ht="15.75" customHeight="1">
      <c r="D488" s="11"/>
      <c r="F488" s="11"/>
      <c r="N488" s="11"/>
      <c r="O488" s="11"/>
    </row>
    <row r="489" spans="4:15" ht="15.75" customHeight="1">
      <c r="D489" s="11"/>
      <c r="F489" s="11"/>
      <c r="N489" s="11"/>
      <c r="O489" s="11"/>
    </row>
    <row r="490" spans="4:15" ht="15.75" customHeight="1">
      <c r="D490" s="11"/>
      <c r="F490" s="11"/>
      <c r="N490" s="11"/>
      <c r="O490" s="11"/>
    </row>
    <row r="491" spans="4:15" ht="15.75" customHeight="1">
      <c r="D491" s="11"/>
      <c r="F491" s="11"/>
      <c r="N491" s="11"/>
      <c r="O491" s="11"/>
    </row>
    <row r="492" spans="4:15" ht="15.75" customHeight="1">
      <c r="D492" s="11"/>
      <c r="F492" s="11"/>
      <c r="N492" s="11"/>
      <c r="O492" s="11"/>
    </row>
    <row r="493" spans="4:15" ht="15.75" customHeight="1">
      <c r="D493" s="11"/>
      <c r="F493" s="11"/>
      <c r="N493" s="11"/>
      <c r="O493" s="11"/>
    </row>
    <row r="494" spans="4:15" ht="15.75" customHeight="1">
      <c r="D494" s="11"/>
      <c r="F494" s="11"/>
      <c r="N494" s="11"/>
      <c r="O494" s="11"/>
    </row>
    <row r="495" spans="4:15" ht="15.75" customHeight="1">
      <c r="D495" s="11"/>
      <c r="F495" s="11"/>
      <c r="N495" s="11"/>
      <c r="O495" s="11"/>
    </row>
    <row r="496" spans="4:15" ht="15.75" customHeight="1">
      <c r="D496" s="11"/>
      <c r="F496" s="11"/>
      <c r="N496" s="11"/>
      <c r="O496" s="11"/>
    </row>
    <row r="497" spans="4:15" ht="15.75" customHeight="1">
      <c r="D497" s="11"/>
      <c r="F497" s="11"/>
      <c r="N497" s="11"/>
      <c r="O497" s="11"/>
    </row>
    <row r="498" spans="4:15" ht="15.75" customHeight="1">
      <c r="D498" s="11"/>
      <c r="F498" s="11"/>
      <c r="N498" s="11"/>
      <c r="O498" s="11"/>
    </row>
    <row r="499" spans="4:15" ht="15.75" customHeight="1">
      <c r="D499" s="11"/>
      <c r="F499" s="11"/>
      <c r="N499" s="11"/>
      <c r="O499" s="11"/>
    </row>
    <row r="500" spans="4:15" ht="15.75" customHeight="1">
      <c r="D500" s="11"/>
      <c r="F500" s="11"/>
      <c r="N500" s="11"/>
      <c r="O500" s="11"/>
    </row>
    <row r="501" spans="4:15" ht="15.75" customHeight="1">
      <c r="D501" s="11"/>
      <c r="F501" s="11"/>
      <c r="N501" s="11"/>
      <c r="O501" s="11"/>
    </row>
    <row r="502" spans="4:15" ht="15.75" customHeight="1">
      <c r="D502" s="11"/>
      <c r="F502" s="11"/>
      <c r="N502" s="11"/>
      <c r="O502" s="11"/>
    </row>
    <row r="503" spans="4:15" ht="15.75" customHeight="1">
      <c r="D503" s="11"/>
      <c r="F503" s="11"/>
      <c r="N503" s="11"/>
      <c r="O503" s="11"/>
    </row>
    <row r="504" spans="4:15" ht="15.75" customHeight="1">
      <c r="D504" s="11"/>
      <c r="F504" s="11"/>
      <c r="N504" s="11"/>
      <c r="O504" s="11"/>
    </row>
    <row r="505" spans="4:15" ht="15.75" customHeight="1">
      <c r="D505" s="11"/>
      <c r="F505" s="11"/>
      <c r="N505" s="11"/>
      <c r="O505" s="11"/>
    </row>
    <row r="506" spans="4:15" ht="15.75" customHeight="1">
      <c r="D506" s="11"/>
      <c r="F506" s="11"/>
      <c r="N506" s="11"/>
      <c r="O506" s="11"/>
    </row>
    <row r="507" spans="4:15" ht="15.75" customHeight="1">
      <c r="D507" s="11"/>
      <c r="F507" s="11"/>
      <c r="N507" s="11"/>
      <c r="O507" s="11"/>
    </row>
    <row r="508" spans="4:15" ht="15.75" customHeight="1">
      <c r="D508" s="11"/>
      <c r="F508" s="11"/>
      <c r="N508" s="11"/>
      <c r="O508" s="11"/>
    </row>
    <row r="509" spans="4:15" ht="15.75" customHeight="1">
      <c r="D509" s="11"/>
      <c r="F509" s="11"/>
      <c r="N509" s="11"/>
      <c r="O509" s="11"/>
    </row>
    <row r="510" spans="4:15" ht="15.75" customHeight="1">
      <c r="D510" s="11"/>
      <c r="F510" s="11"/>
      <c r="N510" s="11"/>
      <c r="O510" s="11"/>
    </row>
    <row r="511" spans="4:15" ht="15.75" customHeight="1">
      <c r="D511" s="11"/>
      <c r="F511" s="11"/>
      <c r="N511" s="11"/>
      <c r="O511" s="11"/>
    </row>
    <row r="512" spans="4:15" ht="15.75" customHeight="1">
      <c r="D512" s="11"/>
      <c r="F512" s="11"/>
      <c r="N512" s="11"/>
      <c r="O512" s="11"/>
    </row>
    <row r="513" spans="4:15" ht="15.75" customHeight="1">
      <c r="D513" s="11"/>
      <c r="F513" s="11"/>
      <c r="N513" s="11"/>
      <c r="O513" s="11"/>
    </row>
    <row r="514" spans="4:15" ht="15.75" customHeight="1">
      <c r="D514" s="11"/>
      <c r="F514" s="11"/>
      <c r="N514" s="11"/>
      <c r="O514" s="11"/>
    </row>
    <row r="515" spans="4:15" ht="15.75" customHeight="1">
      <c r="D515" s="11"/>
      <c r="F515" s="11"/>
      <c r="N515" s="11"/>
      <c r="O515" s="11"/>
    </row>
    <row r="516" spans="4:15" ht="15.75" customHeight="1">
      <c r="D516" s="11"/>
      <c r="F516" s="11"/>
      <c r="N516" s="11"/>
      <c r="O516" s="11"/>
    </row>
    <row r="517" spans="4:15" ht="15.75" customHeight="1">
      <c r="D517" s="11"/>
      <c r="F517" s="11"/>
      <c r="N517" s="11"/>
      <c r="O517" s="11"/>
    </row>
    <row r="518" spans="4:15" ht="15.75" customHeight="1">
      <c r="D518" s="11"/>
      <c r="F518" s="11"/>
      <c r="N518" s="11"/>
      <c r="O518" s="11"/>
    </row>
    <row r="519" spans="4:15" ht="15.75" customHeight="1">
      <c r="D519" s="11"/>
      <c r="F519" s="11"/>
      <c r="N519" s="11"/>
      <c r="O519" s="11"/>
    </row>
    <row r="520" spans="4:15" ht="15.75" customHeight="1">
      <c r="D520" s="11"/>
      <c r="F520" s="11"/>
      <c r="N520" s="11"/>
      <c r="O520" s="11"/>
    </row>
    <row r="521" spans="4:15" ht="15.75" customHeight="1">
      <c r="D521" s="11"/>
      <c r="F521" s="11"/>
      <c r="N521" s="11"/>
      <c r="O521" s="11"/>
    </row>
    <row r="522" spans="4:15" ht="15.75" customHeight="1">
      <c r="D522" s="11"/>
      <c r="F522" s="11"/>
      <c r="N522" s="11"/>
      <c r="O522" s="11"/>
    </row>
    <row r="523" spans="4:15" ht="15.75" customHeight="1">
      <c r="D523" s="11"/>
      <c r="F523" s="11"/>
      <c r="N523" s="11"/>
      <c r="O523" s="11"/>
    </row>
    <row r="524" spans="4:15" ht="15.75" customHeight="1">
      <c r="D524" s="11"/>
      <c r="F524" s="11"/>
      <c r="N524" s="11"/>
      <c r="O524" s="11"/>
    </row>
    <row r="525" spans="4:15" ht="15.75" customHeight="1">
      <c r="D525" s="11"/>
      <c r="F525" s="11"/>
      <c r="N525" s="11"/>
      <c r="O525" s="11"/>
    </row>
    <row r="526" spans="4:15" ht="15.75" customHeight="1">
      <c r="D526" s="11"/>
      <c r="F526" s="11"/>
      <c r="N526" s="11"/>
      <c r="O526" s="11"/>
    </row>
    <row r="527" spans="4:15" ht="15.75" customHeight="1">
      <c r="D527" s="11"/>
      <c r="F527" s="11"/>
      <c r="N527" s="11"/>
      <c r="O527" s="11"/>
    </row>
    <row r="528" spans="4:15" ht="15.75" customHeight="1">
      <c r="D528" s="11"/>
      <c r="F528" s="11"/>
      <c r="N528" s="11"/>
      <c r="O528" s="11"/>
    </row>
    <row r="529" spans="4:15" ht="15.75" customHeight="1">
      <c r="D529" s="11"/>
      <c r="F529" s="11"/>
      <c r="N529" s="11"/>
      <c r="O529" s="11"/>
    </row>
    <row r="530" spans="4:15" ht="15.75" customHeight="1">
      <c r="D530" s="11"/>
      <c r="F530" s="11"/>
      <c r="N530" s="11"/>
      <c r="O530" s="11"/>
    </row>
    <row r="531" spans="4:15" ht="15.75" customHeight="1">
      <c r="D531" s="11"/>
      <c r="F531" s="11"/>
      <c r="N531" s="11"/>
      <c r="O531" s="11"/>
    </row>
    <row r="532" spans="4:15" ht="15.75" customHeight="1">
      <c r="D532" s="11"/>
      <c r="F532" s="11"/>
      <c r="N532" s="11"/>
      <c r="O532" s="11"/>
    </row>
    <row r="533" spans="4:15" ht="15.75" customHeight="1">
      <c r="D533" s="11"/>
      <c r="F533" s="11"/>
      <c r="N533" s="11"/>
      <c r="O533" s="11"/>
    </row>
    <row r="534" spans="4:15" ht="15.75" customHeight="1">
      <c r="D534" s="11"/>
      <c r="F534" s="11"/>
      <c r="N534" s="11"/>
      <c r="O534" s="11"/>
    </row>
    <row r="535" spans="4:15" ht="15.75" customHeight="1">
      <c r="D535" s="11"/>
      <c r="F535" s="11"/>
      <c r="N535" s="11"/>
      <c r="O535" s="11"/>
    </row>
    <row r="536" spans="4:15" ht="15.75" customHeight="1">
      <c r="D536" s="11"/>
      <c r="F536" s="11"/>
      <c r="N536" s="11"/>
      <c r="O536" s="11"/>
    </row>
    <row r="537" spans="4:15" ht="15.75" customHeight="1">
      <c r="D537" s="11"/>
      <c r="F537" s="11"/>
      <c r="N537" s="11"/>
      <c r="O537" s="11"/>
    </row>
    <row r="538" spans="4:15" ht="15.75" customHeight="1">
      <c r="D538" s="11"/>
      <c r="F538" s="11"/>
      <c r="N538" s="11"/>
      <c r="O538" s="11"/>
    </row>
    <row r="539" spans="4:15" ht="15.75" customHeight="1">
      <c r="D539" s="11"/>
      <c r="F539" s="11"/>
      <c r="N539" s="11"/>
      <c r="O539" s="11"/>
    </row>
    <row r="540" spans="4:15" ht="15.75" customHeight="1">
      <c r="D540" s="11"/>
      <c r="F540" s="11"/>
      <c r="N540" s="11"/>
      <c r="O540" s="11"/>
    </row>
    <row r="541" spans="4:15" ht="15.75" customHeight="1">
      <c r="D541" s="11"/>
      <c r="F541" s="11"/>
      <c r="N541" s="11"/>
      <c r="O541" s="11"/>
    </row>
    <row r="542" spans="4:15" ht="15.75" customHeight="1">
      <c r="D542" s="11"/>
      <c r="F542" s="11"/>
      <c r="N542" s="11"/>
      <c r="O542" s="11"/>
    </row>
    <row r="543" spans="4:15" ht="15.75" customHeight="1">
      <c r="D543" s="11"/>
      <c r="F543" s="11"/>
      <c r="N543" s="11"/>
      <c r="O543" s="11"/>
    </row>
    <row r="544" spans="4:15" ht="15.75" customHeight="1">
      <c r="D544" s="11"/>
      <c r="F544" s="11"/>
      <c r="N544" s="11"/>
      <c r="O544" s="11"/>
    </row>
    <row r="545" spans="4:15" ht="15.75" customHeight="1">
      <c r="D545" s="11"/>
      <c r="F545" s="11"/>
      <c r="N545" s="11"/>
      <c r="O545" s="11"/>
    </row>
    <row r="546" spans="4:15" ht="15.75" customHeight="1">
      <c r="D546" s="11"/>
      <c r="F546" s="11"/>
      <c r="N546" s="11"/>
      <c r="O546" s="11"/>
    </row>
    <row r="547" spans="4:15" ht="15.75" customHeight="1">
      <c r="D547" s="11"/>
      <c r="F547" s="11"/>
      <c r="N547" s="11"/>
      <c r="O547" s="11"/>
    </row>
    <row r="548" spans="4:15" ht="15.75" customHeight="1">
      <c r="D548" s="11"/>
      <c r="F548" s="11"/>
      <c r="N548" s="11"/>
      <c r="O548" s="11"/>
    </row>
    <row r="549" spans="4:15" ht="15.75" customHeight="1">
      <c r="D549" s="11"/>
      <c r="F549" s="11"/>
      <c r="N549" s="11"/>
      <c r="O549" s="11"/>
    </row>
    <row r="550" spans="4:15" ht="15.75" customHeight="1">
      <c r="D550" s="11"/>
      <c r="F550" s="11"/>
      <c r="N550" s="11"/>
      <c r="O550" s="11"/>
    </row>
    <row r="551" spans="4:15" ht="15.75" customHeight="1">
      <c r="D551" s="11"/>
      <c r="F551" s="11"/>
      <c r="N551" s="11"/>
      <c r="O551" s="11"/>
    </row>
    <row r="552" spans="4:15" ht="15.75" customHeight="1">
      <c r="D552" s="11"/>
      <c r="F552" s="11"/>
      <c r="N552" s="11"/>
      <c r="O552" s="11"/>
    </row>
    <row r="553" spans="4:15" ht="15.75" customHeight="1">
      <c r="D553" s="11"/>
      <c r="F553" s="11"/>
      <c r="N553" s="11"/>
      <c r="O553" s="11"/>
    </row>
    <row r="554" spans="4:15" ht="15.75" customHeight="1">
      <c r="D554" s="11"/>
      <c r="F554" s="11"/>
      <c r="N554" s="11"/>
      <c r="O554" s="11"/>
    </row>
    <row r="555" spans="4:15" ht="15.75" customHeight="1">
      <c r="D555" s="11"/>
      <c r="F555" s="11"/>
      <c r="N555" s="11"/>
      <c r="O555" s="11"/>
    </row>
    <row r="556" spans="4:15" ht="15.75" customHeight="1">
      <c r="D556" s="11"/>
      <c r="F556" s="11"/>
      <c r="N556" s="11"/>
      <c r="O556" s="11"/>
    </row>
    <row r="557" spans="4:15" ht="15.75" customHeight="1">
      <c r="D557" s="11"/>
      <c r="F557" s="11"/>
      <c r="N557" s="11"/>
      <c r="O557" s="11"/>
    </row>
    <row r="558" spans="4:15" ht="15.75" customHeight="1">
      <c r="D558" s="11"/>
      <c r="F558" s="11"/>
      <c r="N558" s="11"/>
      <c r="O558" s="11"/>
    </row>
    <row r="559" spans="4:15" ht="15.75" customHeight="1">
      <c r="D559" s="11"/>
      <c r="F559" s="11"/>
      <c r="N559" s="11"/>
      <c r="O559" s="11"/>
    </row>
    <row r="560" spans="4:15" ht="15.75" customHeight="1">
      <c r="D560" s="11"/>
      <c r="F560" s="11"/>
      <c r="N560" s="11"/>
      <c r="O560" s="11"/>
    </row>
    <row r="561" spans="4:15" ht="15.75" customHeight="1">
      <c r="D561" s="11"/>
      <c r="F561" s="11"/>
      <c r="N561" s="11"/>
      <c r="O561" s="11"/>
    </row>
    <row r="562" spans="4:15" ht="15.75" customHeight="1">
      <c r="D562" s="11"/>
      <c r="F562" s="11"/>
      <c r="N562" s="11"/>
      <c r="O562" s="11"/>
    </row>
    <row r="563" spans="4:15" ht="15.75" customHeight="1">
      <c r="D563" s="11"/>
      <c r="F563" s="11"/>
      <c r="N563" s="11"/>
      <c r="O563" s="11"/>
    </row>
    <row r="564" spans="4:15" ht="15.75" customHeight="1">
      <c r="D564" s="11"/>
      <c r="F564" s="11"/>
      <c r="N564" s="11"/>
      <c r="O564" s="11"/>
    </row>
    <row r="565" spans="4:15" ht="15.75" customHeight="1">
      <c r="D565" s="11"/>
      <c r="F565" s="11"/>
      <c r="N565" s="11"/>
      <c r="O565" s="11"/>
    </row>
    <row r="566" spans="4:15" ht="15.75" customHeight="1">
      <c r="D566" s="11"/>
      <c r="F566" s="11"/>
      <c r="N566" s="11"/>
      <c r="O566" s="11"/>
    </row>
    <row r="567" spans="4:15" ht="15.75" customHeight="1">
      <c r="D567" s="11"/>
      <c r="F567" s="11"/>
      <c r="N567" s="11"/>
      <c r="O567" s="11"/>
    </row>
    <row r="568" spans="4:15" ht="15.75" customHeight="1">
      <c r="D568" s="11"/>
      <c r="F568" s="11"/>
      <c r="N568" s="11"/>
      <c r="O568" s="11"/>
    </row>
    <row r="569" spans="4:15" ht="15.75" customHeight="1">
      <c r="D569" s="11"/>
      <c r="F569" s="11"/>
      <c r="N569" s="11"/>
      <c r="O569" s="11"/>
    </row>
    <row r="570" spans="4:15" ht="15.75" customHeight="1">
      <c r="D570" s="11"/>
      <c r="F570" s="11"/>
      <c r="N570" s="11"/>
      <c r="O570" s="11"/>
    </row>
    <row r="571" spans="4:15" ht="15.75" customHeight="1">
      <c r="D571" s="11"/>
      <c r="F571" s="11"/>
      <c r="N571" s="11"/>
      <c r="O571" s="11"/>
    </row>
    <row r="572" spans="4:15" ht="15.75" customHeight="1">
      <c r="D572" s="11"/>
      <c r="F572" s="11"/>
      <c r="N572" s="11"/>
      <c r="O572" s="11"/>
    </row>
    <row r="573" spans="4:15" ht="15.75" customHeight="1">
      <c r="D573" s="11"/>
      <c r="F573" s="11"/>
      <c r="N573" s="11"/>
      <c r="O573" s="11"/>
    </row>
    <row r="574" spans="4:15" ht="15.75" customHeight="1">
      <c r="D574" s="11"/>
      <c r="F574" s="11"/>
      <c r="N574" s="11"/>
      <c r="O574" s="11"/>
    </row>
    <row r="575" spans="4:15" ht="15.75" customHeight="1">
      <c r="D575" s="11"/>
      <c r="F575" s="11"/>
      <c r="N575" s="11"/>
      <c r="O575" s="11"/>
    </row>
    <row r="576" spans="4:15" ht="15.75" customHeight="1">
      <c r="D576" s="11"/>
      <c r="F576" s="11"/>
      <c r="N576" s="11"/>
      <c r="O576" s="11"/>
    </row>
    <row r="577" spans="4:15" ht="15.75" customHeight="1">
      <c r="D577" s="11"/>
      <c r="F577" s="11"/>
      <c r="N577" s="11"/>
      <c r="O577" s="11"/>
    </row>
    <row r="578" spans="4:15" ht="15.75" customHeight="1">
      <c r="D578" s="11"/>
      <c r="F578" s="11"/>
      <c r="N578" s="11"/>
      <c r="O578" s="11"/>
    </row>
    <row r="579" spans="4:15" ht="15.75" customHeight="1">
      <c r="D579" s="11"/>
      <c r="F579" s="11"/>
      <c r="N579" s="11"/>
      <c r="O579" s="11"/>
    </row>
    <row r="580" spans="4:15" ht="15.75" customHeight="1">
      <c r="D580" s="11"/>
      <c r="F580" s="11"/>
      <c r="N580" s="11"/>
      <c r="O580" s="11"/>
    </row>
    <row r="581" spans="4:15" ht="15.75" customHeight="1">
      <c r="D581" s="11"/>
      <c r="F581" s="11"/>
      <c r="N581" s="11"/>
      <c r="O581" s="11"/>
    </row>
    <row r="582" spans="4:15" ht="15.75" customHeight="1">
      <c r="D582" s="11"/>
      <c r="F582" s="11"/>
      <c r="N582" s="11"/>
      <c r="O582" s="11"/>
    </row>
    <row r="583" spans="4:15" ht="15.75" customHeight="1">
      <c r="D583" s="11"/>
      <c r="F583" s="11"/>
      <c r="N583" s="11"/>
      <c r="O583" s="11"/>
    </row>
    <row r="584" spans="4:15" ht="15.75" customHeight="1">
      <c r="D584" s="11"/>
      <c r="F584" s="11"/>
      <c r="N584" s="11"/>
      <c r="O584" s="11"/>
    </row>
    <row r="585" spans="4:15" ht="15.75" customHeight="1">
      <c r="D585" s="11"/>
      <c r="F585" s="11"/>
      <c r="N585" s="11"/>
      <c r="O585" s="11"/>
    </row>
    <row r="586" spans="4:15" ht="15.75" customHeight="1">
      <c r="D586" s="11"/>
      <c r="F586" s="11"/>
      <c r="N586" s="11"/>
      <c r="O586" s="11"/>
    </row>
    <row r="587" spans="4:15" ht="15.75" customHeight="1">
      <c r="D587" s="11"/>
      <c r="F587" s="11"/>
      <c r="N587" s="11"/>
      <c r="O587" s="11"/>
    </row>
    <row r="588" spans="4:15" ht="15.75" customHeight="1">
      <c r="D588" s="11"/>
      <c r="F588" s="11"/>
      <c r="N588" s="11"/>
      <c r="O588" s="11"/>
    </row>
    <row r="589" spans="4:15" ht="15.75" customHeight="1">
      <c r="D589" s="11"/>
      <c r="F589" s="11"/>
      <c r="N589" s="11"/>
      <c r="O589" s="11"/>
    </row>
    <row r="590" spans="4:15" ht="15.75" customHeight="1">
      <c r="D590" s="11"/>
      <c r="F590" s="11"/>
      <c r="N590" s="11"/>
      <c r="O590" s="11"/>
    </row>
    <row r="591" spans="4:15" ht="15.75" customHeight="1">
      <c r="D591" s="11"/>
      <c r="F591" s="11"/>
      <c r="N591" s="11"/>
      <c r="O591" s="11"/>
    </row>
    <row r="592" spans="4:15" ht="15.75" customHeight="1">
      <c r="D592" s="11"/>
      <c r="F592" s="11"/>
      <c r="N592" s="11"/>
      <c r="O592" s="11"/>
    </row>
    <row r="593" spans="4:15" ht="15.75" customHeight="1">
      <c r="D593" s="11"/>
      <c r="F593" s="11"/>
      <c r="N593" s="11"/>
      <c r="O593" s="11"/>
    </row>
    <row r="594" spans="4:15" ht="15.75" customHeight="1">
      <c r="D594" s="11"/>
      <c r="F594" s="11"/>
      <c r="N594" s="11"/>
      <c r="O594" s="11"/>
    </row>
    <row r="595" spans="4:15" ht="15.75" customHeight="1">
      <c r="D595" s="11"/>
      <c r="F595" s="11"/>
      <c r="N595" s="11"/>
      <c r="O595" s="11"/>
    </row>
    <row r="596" spans="4:15" ht="15.75" customHeight="1">
      <c r="D596" s="11"/>
      <c r="F596" s="11"/>
      <c r="N596" s="11"/>
      <c r="O596" s="11"/>
    </row>
    <row r="597" spans="4:15" ht="15.75" customHeight="1">
      <c r="D597" s="11"/>
      <c r="F597" s="11"/>
      <c r="N597" s="11"/>
      <c r="O597" s="11"/>
    </row>
    <row r="598" spans="4:15" ht="15.75" customHeight="1">
      <c r="D598" s="11"/>
      <c r="F598" s="11"/>
      <c r="N598" s="11"/>
      <c r="O598" s="11"/>
    </row>
    <row r="599" spans="4:15" ht="15.75" customHeight="1">
      <c r="D599" s="11"/>
      <c r="F599" s="11"/>
      <c r="N599" s="11"/>
      <c r="O599" s="11"/>
    </row>
    <row r="600" spans="4:15" ht="15.75" customHeight="1">
      <c r="D600" s="11"/>
      <c r="F600" s="11"/>
      <c r="N600" s="11"/>
      <c r="O600" s="11"/>
    </row>
    <row r="601" spans="4:15" ht="15.75" customHeight="1">
      <c r="D601" s="11"/>
      <c r="F601" s="11"/>
      <c r="N601" s="11"/>
      <c r="O601" s="11"/>
    </row>
    <row r="602" spans="4:15" ht="15.75" customHeight="1">
      <c r="D602" s="11"/>
      <c r="F602" s="11"/>
      <c r="N602" s="11"/>
      <c r="O602" s="11"/>
    </row>
    <row r="603" spans="4:15" ht="15.75" customHeight="1">
      <c r="D603" s="11"/>
      <c r="F603" s="11"/>
      <c r="N603" s="11"/>
      <c r="O603" s="11"/>
    </row>
    <row r="604" spans="4:15" ht="15.75" customHeight="1">
      <c r="D604" s="11"/>
      <c r="F604" s="11"/>
      <c r="N604" s="11"/>
      <c r="O604" s="11"/>
    </row>
    <row r="605" spans="4:15" ht="15.75" customHeight="1">
      <c r="D605" s="11"/>
      <c r="F605" s="11"/>
      <c r="N605" s="11"/>
      <c r="O605" s="11"/>
    </row>
    <row r="606" spans="4:15" ht="15.75" customHeight="1">
      <c r="D606" s="11"/>
      <c r="F606" s="11"/>
      <c r="N606" s="11"/>
      <c r="O606" s="11"/>
    </row>
    <row r="607" spans="4:15" ht="15.75" customHeight="1">
      <c r="D607" s="11"/>
      <c r="F607" s="11"/>
      <c r="N607" s="11"/>
      <c r="O607" s="11"/>
    </row>
    <row r="608" spans="4:15" ht="15.75" customHeight="1">
      <c r="D608" s="11"/>
      <c r="F608" s="11"/>
      <c r="N608" s="11"/>
      <c r="O608" s="11"/>
    </row>
    <row r="609" spans="4:15" ht="15.75" customHeight="1">
      <c r="D609" s="11"/>
      <c r="F609" s="11"/>
      <c r="N609" s="11"/>
      <c r="O609" s="11"/>
    </row>
    <row r="610" spans="4:15" ht="15.75" customHeight="1">
      <c r="D610" s="11"/>
      <c r="F610" s="11"/>
      <c r="N610" s="11"/>
      <c r="O610" s="11"/>
    </row>
    <row r="611" spans="4:15" ht="15.75" customHeight="1">
      <c r="D611" s="11"/>
      <c r="F611" s="11"/>
      <c r="N611" s="11"/>
      <c r="O611" s="11"/>
    </row>
    <row r="612" spans="4:15" ht="15.75" customHeight="1">
      <c r="D612" s="11"/>
      <c r="F612" s="11"/>
      <c r="N612" s="11"/>
      <c r="O612" s="11"/>
    </row>
    <row r="613" spans="4:15" ht="15.75" customHeight="1">
      <c r="D613" s="11"/>
      <c r="F613" s="11"/>
      <c r="N613" s="11"/>
      <c r="O613" s="11"/>
    </row>
    <row r="614" spans="4:15" ht="15.75" customHeight="1">
      <c r="D614" s="11"/>
      <c r="F614" s="11"/>
      <c r="N614" s="11"/>
      <c r="O614" s="11"/>
    </row>
    <row r="615" spans="4:15" ht="15.75" customHeight="1">
      <c r="D615" s="11"/>
      <c r="F615" s="11"/>
      <c r="N615" s="11"/>
      <c r="O615" s="11"/>
    </row>
    <row r="616" spans="4:15" ht="15.75" customHeight="1">
      <c r="D616" s="11"/>
      <c r="F616" s="11"/>
      <c r="N616" s="11"/>
      <c r="O616" s="11"/>
    </row>
    <row r="617" spans="4:15" ht="15.75" customHeight="1">
      <c r="D617" s="11"/>
      <c r="F617" s="11"/>
      <c r="N617" s="11"/>
      <c r="O617" s="11"/>
    </row>
    <row r="618" spans="4:15" ht="15.75" customHeight="1">
      <c r="D618" s="11"/>
      <c r="F618" s="11"/>
      <c r="N618" s="11"/>
      <c r="O618" s="11"/>
    </row>
    <row r="619" spans="4:15" ht="15.75" customHeight="1">
      <c r="D619" s="11"/>
      <c r="F619" s="11"/>
      <c r="N619" s="11"/>
      <c r="O619" s="11"/>
    </row>
    <row r="620" spans="4:15" ht="15.75" customHeight="1">
      <c r="D620" s="11"/>
      <c r="F620" s="11"/>
      <c r="N620" s="11"/>
      <c r="O620" s="11"/>
    </row>
    <row r="621" spans="4:15" ht="15.75" customHeight="1">
      <c r="D621" s="11"/>
      <c r="F621" s="11"/>
      <c r="N621" s="11"/>
      <c r="O621" s="11"/>
    </row>
    <row r="622" spans="4:15" ht="15.75" customHeight="1">
      <c r="D622" s="11"/>
      <c r="F622" s="11"/>
      <c r="N622" s="11"/>
      <c r="O622" s="11"/>
    </row>
    <row r="623" spans="4:15" ht="15.75" customHeight="1">
      <c r="D623" s="11"/>
      <c r="F623" s="11"/>
      <c r="N623" s="11"/>
      <c r="O623" s="11"/>
    </row>
    <row r="624" spans="4:15" ht="15.75" customHeight="1">
      <c r="D624" s="11"/>
      <c r="F624" s="11"/>
      <c r="N624" s="11"/>
      <c r="O624" s="11"/>
    </row>
    <row r="625" spans="4:15" ht="15.75" customHeight="1">
      <c r="D625" s="11"/>
      <c r="F625" s="11"/>
      <c r="N625" s="11"/>
      <c r="O625" s="11"/>
    </row>
    <row r="626" spans="4:15" ht="15.75" customHeight="1">
      <c r="D626" s="11"/>
      <c r="F626" s="11"/>
      <c r="N626" s="11"/>
      <c r="O626" s="11"/>
    </row>
    <row r="627" spans="4:15" ht="15.75" customHeight="1">
      <c r="D627" s="11"/>
      <c r="F627" s="11"/>
      <c r="N627" s="11"/>
      <c r="O627" s="11"/>
    </row>
    <row r="628" spans="4:15" ht="15.75" customHeight="1">
      <c r="D628" s="11"/>
      <c r="F628" s="11"/>
      <c r="N628" s="11"/>
      <c r="O628" s="11"/>
    </row>
    <row r="629" spans="4:15" ht="15.75" customHeight="1">
      <c r="D629" s="11"/>
      <c r="F629" s="11"/>
      <c r="N629" s="11"/>
      <c r="O629" s="11"/>
    </row>
    <row r="630" spans="4:15" ht="15.75" customHeight="1">
      <c r="D630" s="11"/>
      <c r="F630" s="11"/>
      <c r="N630" s="11"/>
      <c r="O630" s="11"/>
    </row>
    <row r="631" spans="4:15" ht="15.75" customHeight="1">
      <c r="D631" s="11"/>
      <c r="F631" s="11"/>
      <c r="N631" s="11"/>
      <c r="O631" s="11"/>
    </row>
    <row r="632" spans="4:15" ht="15.75" customHeight="1">
      <c r="D632" s="11"/>
      <c r="F632" s="11"/>
      <c r="N632" s="11"/>
      <c r="O632" s="11"/>
    </row>
    <row r="633" spans="4:15" ht="15.75" customHeight="1">
      <c r="D633" s="11"/>
      <c r="F633" s="11"/>
      <c r="N633" s="11"/>
      <c r="O633" s="11"/>
    </row>
    <row r="634" spans="4:15" ht="15.75" customHeight="1">
      <c r="D634" s="11"/>
      <c r="F634" s="11"/>
      <c r="N634" s="11"/>
      <c r="O634" s="11"/>
    </row>
    <row r="635" spans="4:15" ht="15.75" customHeight="1">
      <c r="D635" s="11"/>
      <c r="F635" s="11"/>
      <c r="N635" s="11"/>
      <c r="O635" s="11"/>
    </row>
    <row r="636" spans="4:15" ht="15.75" customHeight="1">
      <c r="D636" s="11"/>
      <c r="F636" s="11"/>
      <c r="N636" s="11"/>
      <c r="O636" s="11"/>
    </row>
    <row r="637" spans="4:15" ht="15.75" customHeight="1">
      <c r="D637" s="11"/>
      <c r="F637" s="11"/>
      <c r="N637" s="11"/>
      <c r="O637" s="11"/>
    </row>
    <row r="638" spans="4:15" ht="15.75" customHeight="1">
      <c r="D638" s="11"/>
      <c r="F638" s="11"/>
      <c r="N638" s="11"/>
      <c r="O638" s="11"/>
    </row>
    <row r="639" spans="4:15" ht="15.75" customHeight="1">
      <c r="D639" s="11"/>
      <c r="F639" s="11"/>
      <c r="N639" s="11"/>
      <c r="O639" s="11"/>
    </row>
    <row r="640" spans="4:15" ht="15.75" customHeight="1">
      <c r="D640" s="11"/>
      <c r="F640" s="11"/>
      <c r="N640" s="11"/>
      <c r="O640" s="11"/>
    </row>
    <row r="641" spans="4:15" ht="15.75" customHeight="1">
      <c r="D641" s="11"/>
      <c r="F641" s="11"/>
      <c r="N641" s="11"/>
      <c r="O641" s="11"/>
    </row>
    <row r="642" spans="4:15" ht="15.75" customHeight="1">
      <c r="D642" s="11"/>
      <c r="F642" s="11"/>
      <c r="N642" s="11"/>
      <c r="O642" s="11"/>
    </row>
    <row r="643" spans="4:15" ht="15.75" customHeight="1">
      <c r="D643" s="11"/>
      <c r="F643" s="11"/>
      <c r="N643" s="11"/>
      <c r="O643" s="11"/>
    </row>
    <row r="644" spans="4:15" ht="15.75" customHeight="1">
      <c r="D644" s="11"/>
      <c r="F644" s="11"/>
      <c r="N644" s="11"/>
      <c r="O644" s="11"/>
    </row>
    <row r="645" spans="4:15" ht="15.75" customHeight="1">
      <c r="D645" s="11"/>
      <c r="F645" s="11"/>
      <c r="N645" s="11"/>
      <c r="O645" s="11"/>
    </row>
    <row r="646" spans="4:15" ht="15.75" customHeight="1">
      <c r="D646" s="11"/>
      <c r="F646" s="11"/>
      <c r="N646" s="11"/>
      <c r="O646" s="11"/>
    </row>
    <row r="647" spans="4:15" ht="15.75" customHeight="1">
      <c r="D647" s="11"/>
      <c r="F647" s="11"/>
      <c r="N647" s="11"/>
      <c r="O647" s="11"/>
    </row>
    <row r="648" spans="4:15" ht="15.75" customHeight="1">
      <c r="D648" s="11"/>
      <c r="F648" s="11"/>
      <c r="N648" s="11"/>
      <c r="O648" s="11"/>
    </row>
    <row r="649" spans="4:15" ht="15.75" customHeight="1">
      <c r="D649" s="11"/>
      <c r="F649" s="11"/>
      <c r="N649" s="11"/>
      <c r="O649" s="11"/>
    </row>
    <row r="650" spans="4:15" ht="15.75" customHeight="1">
      <c r="D650" s="11"/>
      <c r="F650" s="11"/>
      <c r="N650" s="11"/>
      <c r="O650" s="11"/>
    </row>
    <row r="651" spans="4:15" ht="15.75" customHeight="1">
      <c r="D651" s="11"/>
      <c r="F651" s="11"/>
      <c r="N651" s="11"/>
      <c r="O651" s="11"/>
    </row>
    <row r="652" spans="4:15" ht="15.75" customHeight="1">
      <c r="D652" s="11"/>
      <c r="F652" s="11"/>
      <c r="N652" s="11"/>
      <c r="O652" s="11"/>
    </row>
    <row r="653" spans="4:15" ht="15.75" customHeight="1">
      <c r="D653" s="11"/>
      <c r="F653" s="11"/>
      <c r="N653" s="11"/>
      <c r="O653" s="11"/>
    </row>
    <row r="654" spans="4:15" ht="15.75" customHeight="1">
      <c r="D654" s="11"/>
      <c r="F654" s="11"/>
      <c r="N654" s="11"/>
      <c r="O654" s="11"/>
    </row>
    <row r="655" spans="4:15" ht="15.75" customHeight="1">
      <c r="D655" s="11"/>
      <c r="F655" s="11"/>
      <c r="N655" s="11"/>
      <c r="O655" s="11"/>
    </row>
    <row r="656" spans="4:15" ht="15.75" customHeight="1">
      <c r="D656" s="11"/>
      <c r="F656" s="11"/>
      <c r="N656" s="11"/>
      <c r="O656" s="11"/>
    </row>
    <row r="657" spans="4:15" ht="15.75" customHeight="1">
      <c r="D657" s="11"/>
      <c r="F657" s="11"/>
      <c r="N657" s="11"/>
      <c r="O657" s="11"/>
    </row>
    <row r="658" spans="4:15" ht="15.75" customHeight="1">
      <c r="D658" s="11"/>
      <c r="F658" s="11"/>
      <c r="N658" s="11"/>
      <c r="O658" s="11"/>
    </row>
    <row r="659" spans="4:15" ht="15.75" customHeight="1">
      <c r="D659" s="11"/>
      <c r="F659" s="11"/>
      <c r="N659" s="11"/>
      <c r="O659" s="11"/>
    </row>
    <row r="660" spans="4:15" ht="15.75" customHeight="1">
      <c r="D660" s="11"/>
      <c r="F660" s="11"/>
      <c r="N660" s="11"/>
      <c r="O660" s="11"/>
    </row>
    <row r="661" spans="4:15" ht="15.75" customHeight="1">
      <c r="D661" s="11"/>
      <c r="F661" s="11"/>
      <c r="N661" s="11"/>
      <c r="O661" s="11"/>
    </row>
    <row r="662" spans="4:15" ht="15.75" customHeight="1">
      <c r="D662" s="11"/>
      <c r="F662" s="11"/>
      <c r="N662" s="11"/>
      <c r="O662" s="11"/>
    </row>
    <row r="663" spans="4:15" ht="15.75" customHeight="1">
      <c r="D663" s="11"/>
      <c r="F663" s="11"/>
      <c r="N663" s="11"/>
      <c r="O663" s="11"/>
    </row>
    <row r="664" spans="4:15" ht="15.75" customHeight="1">
      <c r="D664" s="11"/>
      <c r="F664" s="11"/>
      <c r="N664" s="11"/>
      <c r="O664" s="11"/>
    </row>
    <row r="665" spans="4:15" ht="15.75" customHeight="1">
      <c r="D665" s="11"/>
      <c r="F665" s="11"/>
      <c r="N665" s="11"/>
      <c r="O665" s="11"/>
    </row>
    <row r="666" spans="4:15" ht="15.75" customHeight="1">
      <c r="D666" s="11"/>
      <c r="F666" s="11"/>
      <c r="N666" s="11"/>
      <c r="O666" s="11"/>
    </row>
    <row r="667" spans="4:15" ht="15.75" customHeight="1">
      <c r="D667" s="11"/>
      <c r="F667" s="11"/>
      <c r="N667" s="11"/>
      <c r="O667" s="11"/>
    </row>
    <row r="668" spans="4:15" ht="15.75" customHeight="1">
      <c r="D668" s="11"/>
      <c r="F668" s="11"/>
      <c r="N668" s="11"/>
      <c r="O668" s="11"/>
    </row>
    <row r="669" spans="4:15" ht="15.75" customHeight="1">
      <c r="D669" s="11"/>
      <c r="F669" s="11"/>
      <c r="N669" s="11"/>
      <c r="O669" s="11"/>
    </row>
    <row r="670" spans="4:15" ht="15.75" customHeight="1">
      <c r="D670" s="11"/>
      <c r="F670" s="11"/>
      <c r="N670" s="11"/>
      <c r="O670" s="11"/>
    </row>
    <row r="671" spans="4:15" ht="15.75" customHeight="1">
      <c r="D671" s="11"/>
      <c r="F671" s="11"/>
      <c r="N671" s="11"/>
      <c r="O671" s="11"/>
    </row>
    <row r="672" spans="4:15" ht="15.75" customHeight="1">
      <c r="D672" s="11"/>
      <c r="F672" s="11"/>
      <c r="N672" s="11"/>
      <c r="O672" s="11"/>
    </row>
    <row r="673" spans="4:15" ht="15.75" customHeight="1">
      <c r="D673" s="11"/>
      <c r="F673" s="11"/>
      <c r="N673" s="11"/>
      <c r="O673" s="11"/>
    </row>
    <row r="674" spans="4:15" ht="15.75" customHeight="1">
      <c r="D674" s="11"/>
      <c r="F674" s="11"/>
      <c r="N674" s="11"/>
      <c r="O674" s="11"/>
    </row>
    <row r="675" spans="4:15" ht="15.75" customHeight="1">
      <c r="D675" s="11"/>
      <c r="F675" s="11"/>
      <c r="N675" s="11"/>
      <c r="O675" s="11"/>
    </row>
    <row r="676" spans="4:15" ht="15.75" customHeight="1">
      <c r="D676" s="11"/>
      <c r="F676" s="11"/>
      <c r="N676" s="11"/>
      <c r="O676" s="11"/>
    </row>
    <row r="677" spans="4:15" ht="15.75" customHeight="1">
      <c r="D677" s="11"/>
      <c r="F677" s="11"/>
      <c r="N677" s="11"/>
      <c r="O677" s="11"/>
    </row>
    <row r="678" spans="4:15" ht="15.75" customHeight="1">
      <c r="D678" s="11"/>
      <c r="F678" s="11"/>
      <c r="N678" s="11"/>
      <c r="O678" s="11"/>
    </row>
    <row r="679" spans="4:15" ht="15.75" customHeight="1">
      <c r="D679" s="11"/>
      <c r="F679" s="11"/>
      <c r="N679" s="11"/>
      <c r="O679" s="11"/>
    </row>
    <row r="680" spans="4:15" ht="15.75" customHeight="1">
      <c r="D680" s="11"/>
      <c r="F680" s="11"/>
      <c r="N680" s="11"/>
      <c r="O680" s="11"/>
    </row>
    <row r="681" spans="4:15" ht="15.75" customHeight="1">
      <c r="D681" s="11"/>
      <c r="F681" s="11"/>
      <c r="N681" s="11"/>
      <c r="O681" s="11"/>
    </row>
    <row r="682" spans="4:15" ht="15.75" customHeight="1">
      <c r="D682" s="11"/>
      <c r="F682" s="11"/>
      <c r="N682" s="11"/>
      <c r="O682" s="11"/>
    </row>
    <row r="683" spans="4:15" ht="15.75" customHeight="1">
      <c r="D683" s="11"/>
      <c r="F683" s="11"/>
      <c r="N683" s="11"/>
      <c r="O683" s="11"/>
    </row>
    <row r="684" spans="4:15" ht="15.75" customHeight="1">
      <c r="D684" s="11"/>
      <c r="F684" s="11"/>
      <c r="N684" s="11"/>
      <c r="O684" s="11"/>
    </row>
    <row r="685" spans="4:15" ht="15.75" customHeight="1">
      <c r="D685" s="11"/>
      <c r="F685" s="11"/>
      <c r="N685" s="11"/>
      <c r="O685" s="11"/>
    </row>
    <row r="686" spans="4:15" ht="15.75" customHeight="1">
      <c r="D686" s="11"/>
      <c r="F686" s="11"/>
      <c r="N686" s="11"/>
      <c r="O686" s="11"/>
    </row>
    <row r="687" spans="4:15" ht="15.75" customHeight="1">
      <c r="D687" s="11"/>
      <c r="F687" s="11"/>
      <c r="N687" s="11"/>
      <c r="O687" s="11"/>
    </row>
    <row r="688" spans="4:15" ht="15.75" customHeight="1">
      <c r="D688" s="11"/>
      <c r="F688" s="11"/>
      <c r="N688" s="11"/>
      <c r="O688" s="11"/>
    </row>
    <row r="689" spans="4:15" ht="15.75" customHeight="1">
      <c r="D689" s="11"/>
      <c r="F689" s="11"/>
      <c r="N689" s="11"/>
      <c r="O689" s="11"/>
    </row>
    <row r="690" spans="4:15" ht="15.75" customHeight="1">
      <c r="D690" s="11"/>
      <c r="F690" s="11"/>
      <c r="N690" s="11"/>
      <c r="O690" s="11"/>
    </row>
    <row r="691" spans="4:15" ht="15.75" customHeight="1">
      <c r="D691" s="11"/>
      <c r="F691" s="11"/>
      <c r="N691" s="11"/>
      <c r="O691" s="11"/>
    </row>
    <row r="692" spans="4:15" ht="15.75" customHeight="1">
      <c r="D692" s="11"/>
      <c r="F692" s="11"/>
      <c r="N692" s="11"/>
      <c r="O692" s="11"/>
    </row>
    <row r="693" spans="4:15" ht="15.75" customHeight="1">
      <c r="D693" s="11"/>
      <c r="F693" s="11"/>
      <c r="N693" s="11"/>
      <c r="O693" s="11"/>
    </row>
    <row r="694" spans="4:15" ht="15.75" customHeight="1">
      <c r="D694" s="11"/>
      <c r="F694" s="11"/>
      <c r="N694" s="11"/>
      <c r="O694" s="11"/>
    </row>
    <row r="695" spans="4:15" ht="15.75" customHeight="1">
      <c r="D695" s="11"/>
      <c r="F695" s="11"/>
      <c r="N695" s="11"/>
      <c r="O695" s="11"/>
    </row>
    <row r="696" spans="4:15" ht="15.75" customHeight="1">
      <c r="D696" s="11"/>
      <c r="F696" s="11"/>
      <c r="N696" s="11"/>
      <c r="O696" s="11"/>
    </row>
    <row r="697" spans="4:15" ht="15.75" customHeight="1">
      <c r="D697" s="11"/>
      <c r="F697" s="11"/>
      <c r="N697" s="11"/>
      <c r="O697" s="11"/>
    </row>
    <row r="698" spans="4:15" ht="15.75" customHeight="1">
      <c r="D698" s="11"/>
      <c r="F698" s="11"/>
      <c r="N698" s="11"/>
      <c r="O698" s="11"/>
    </row>
    <row r="699" spans="4:15" ht="15.75" customHeight="1">
      <c r="D699" s="11"/>
      <c r="F699" s="11"/>
      <c r="N699" s="11"/>
      <c r="O699" s="11"/>
    </row>
    <row r="700" spans="4:15" ht="15.75" customHeight="1">
      <c r="D700" s="11"/>
      <c r="F700" s="11"/>
      <c r="N700" s="11"/>
      <c r="O700" s="11"/>
    </row>
    <row r="701" spans="4:15" ht="15.75" customHeight="1">
      <c r="D701" s="11"/>
      <c r="F701" s="11"/>
      <c r="N701" s="11"/>
      <c r="O701" s="11"/>
    </row>
    <row r="702" spans="4:15" ht="15.75" customHeight="1">
      <c r="D702" s="11"/>
      <c r="F702" s="11"/>
      <c r="N702" s="11"/>
      <c r="O702" s="11"/>
    </row>
    <row r="703" spans="4:15" ht="15.75" customHeight="1">
      <c r="D703" s="11"/>
      <c r="F703" s="11"/>
      <c r="N703" s="11"/>
      <c r="O703" s="11"/>
    </row>
    <row r="704" spans="4:15" ht="15.75" customHeight="1">
      <c r="D704" s="11"/>
      <c r="F704" s="11"/>
      <c r="N704" s="11"/>
      <c r="O704" s="11"/>
    </row>
    <row r="705" spans="4:15" ht="15.75" customHeight="1">
      <c r="D705" s="11"/>
      <c r="F705" s="11"/>
      <c r="N705" s="11"/>
      <c r="O705" s="11"/>
    </row>
    <row r="706" spans="4:15" ht="15.75" customHeight="1">
      <c r="D706" s="11"/>
      <c r="F706" s="11"/>
      <c r="N706" s="11"/>
      <c r="O706" s="11"/>
    </row>
    <row r="707" spans="4:15" ht="15.75" customHeight="1">
      <c r="D707" s="11"/>
      <c r="F707" s="11"/>
      <c r="N707" s="11"/>
      <c r="O707" s="11"/>
    </row>
    <row r="708" spans="4:15" ht="15.75" customHeight="1">
      <c r="D708" s="11"/>
      <c r="F708" s="11"/>
      <c r="N708" s="11"/>
      <c r="O708" s="11"/>
    </row>
    <row r="709" spans="4:15" ht="15.75" customHeight="1">
      <c r="D709" s="11"/>
      <c r="F709" s="11"/>
      <c r="N709" s="11"/>
      <c r="O709" s="11"/>
    </row>
    <row r="710" spans="4:15" ht="15.75" customHeight="1">
      <c r="D710" s="11"/>
      <c r="F710" s="11"/>
      <c r="N710" s="11"/>
      <c r="O710" s="11"/>
    </row>
    <row r="711" spans="4:15" ht="15.75" customHeight="1">
      <c r="D711" s="11"/>
      <c r="F711" s="11"/>
      <c r="N711" s="11"/>
      <c r="O711" s="11"/>
    </row>
    <row r="712" spans="4:15" ht="15.75" customHeight="1">
      <c r="D712" s="11"/>
      <c r="F712" s="11"/>
      <c r="N712" s="11"/>
      <c r="O712" s="11"/>
    </row>
    <row r="713" spans="4:15" ht="15.75" customHeight="1">
      <c r="D713" s="11"/>
      <c r="F713" s="11"/>
      <c r="N713" s="11"/>
      <c r="O713" s="11"/>
    </row>
    <row r="714" spans="4:15" ht="15.75" customHeight="1">
      <c r="D714" s="11"/>
      <c r="F714" s="11"/>
      <c r="N714" s="11"/>
      <c r="O714" s="11"/>
    </row>
    <row r="715" spans="4:15" ht="15.75" customHeight="1">
      <c r="D715" s="11"/>
      <c r="F715" s="11"/>
      <c r="N715" s="11"/>
      <c r="O715" s="11"/>
    </row>
    <row r="716" spans="4:15" ht="15.75" customHeight="1">
      <c r="D716" s="11"/>
      <c r="F716" s="11"/>
      <c r="N716" s="11"/>
      <c r="O716" s="11"/>
    </row>
    <row r="717" spans="4:15" ht="15.75" customHeight="1">
      <c r="D717" s="11"/>
      <c r="F717" s="11"/>
      <c r="N717" s="11"/>
      <c r="O717" s="11"/>
    </row>
    <row r="718" spans="4:15" ht="15.75" customHeight="1">
      <c r="D718" s="11"/>
      <c r="F718" s="11"/>
      <c r="N718" s="11"/>
      <c r="O718" s="11"/>
    </row>
    <row r="719" spans="4:15" ht="15.75" customHeight="1">
      <c r="D719" s="11"/>
      <c r="F719" s="11"/>
      <c r="N719" s="11"/>
      <c r="O719" s="11"/>
    </row>
    <row r="720" spans="4:15" ht="15.75" customHeight="1">
      <c r="D720" s="11"/>
      <c r="F720" s="11"/>
      <c r="N720" s="11"/>
      <c r="O720" s="11"/>
    </row>
    <row r="721" spans="4:15" ht="15.75" customHeight="1">
      <c r="D721" s="11"/>
      <c r="F721" s="11"/>
      <c r="N721" s="11"/>
      <c r="O721" s="11"/>
    </row>
    <row r="722" spans="4:15" ht="15.75" customHeight="1">
      <c r="D722" s="11"/>
      <c r="F722" s="11"/>
      <c r="N722" s="11"/>
      <c r="O722" s="11"/>
    </row>
    <row r="723" spans="4:15" ht="15.75" customHeight="1">
      <c r="D723" s="11"/>
      <c r="F723" s="11"/>
      <c r="N723" s="11"/>
      <c r="O723" s="11"/>
    </row>
    <row r="724" spans="4:15" ht="15.75" customHeight="1">
      <c r="D724" s="11"/>
      <c r="F724" s="11"/>
      <c r="N724" s="11"/>
      <c r="O724" s="11"/>
    </row>
    <row r="725" spans="4:15" ht="15.75" customHeight="1">
      <c r="D725" s="11"/>
      <c r="F725" s="11"/>
      <c r="N725" s="11"/>
      <c r="O725" s="11"/>
    </row>
    <row r="726" spans="4:15" ht="15.75" customHeight="1">
      <c r="D726" s="11"/>
      <c r="F726" s="11"/>
      <c r="N726" s="11"/>
      <c r="O726" s="11"/>
    </row>
    <row r="727" spans="4:15" ht="15.75" customHeight="1">
      <c r="D727" s="11"/>
      <c r="F727" s="11"/>
      <c r="N727" s="11"/>
      <c r="O727" s="11"/>
    </row>
    <row r="728" spans="4:15" ht="15.75" customHeight="1">
      <c r="D728" s="11"/>
      <c r="F728" s="11"/>
      <c r="N728" s="11"/>
      <c r="O728" s="11"/>
    </row>
    <row r="729" spans="4:15" ht="15.75" customHeight="1">
      <c r="D729" s="11"/>
      <c r="F729" s="11"/>
      <c r="N729" s="11"/>
      <c r="O729" s="11"/>
    </row>
    <row r="730" spans="4:15" ht="15.75" customHeight="1">
      <c r="D730" s="11"/>
      <c r="F730" s="11"/>
      <c r="N730" s="11"/>
      <c r="O730" s="11"/>
    </row>
    <row r="731" spans="4:15" ht="15.75" customHeight="1">
      <c r="D731" s="11"/>
      <c r="F731" s="11"/>
      <c r="N731" s="11"/>
      <c r="O731" s="11"/>
    </row>
    <row r="732" spans="4:15" ht="15.75" customHeight="1">
      <c r="D732" s="11"/>
      <c r="F732" s="11"/>
      <c r="N732" s="11"/>
      <c r="O732" s="11"/>
    </row>
    <row r="733" spans="4:15" ht="15.75" customHeight="1">
      <c r="D733" s="11"/>
      <c r="F733" s="11"/>
      <c r="N733" s="11"/>
      <c r="O733" s="11"/>
    </row>
    <row r="734" spans="4:15" ht="15.75" customHeight="1">
      <c r="D734" s="11"/>
      <c r="F734" s="11"/>
      <c r="N734" s="11"/>
      <c r="O734" s="11"/>
    </row>
    <row r="735" spans="4:15" ht="15.75" customHeight="1">
      <c r="D735" s="11"/>
      <c r="F735" s="11"/>
      <c r="N735" s="11"/>
      <c r="O735" s="11"/>
    </row>
    <row r="736" spans="4:15" ht="15.75" customHeight="1">
      <c r="D736" s="11"/>
      <c r="F736" s="11"/>
      <c r="N736" s="11"/>
      <c r="O736" s="11"/>
    </row>
    <row r="737" spans="4:15" ht="15.75" customHeight="1">
      <c r="D737" s="11"/>
      <c r="F737" s="11"/>
      <c r="N737" s="11"/>
      <c r="O737" s="11"/>
    </row>
    <row r="738" spans="4:15" ht="15.75" customHeight="1">
      <c r="D738" s="11"/>
      <c r="F738" s="11"/>
      <c r="N738" s="11"/>
      <c r="O738" s="11"/>
    </row>
    <row r="739" spans="4:15" ht="15.75" customHeight="1">
      <c r="D739" s="11"/>
      <c r="F739" s="11"/>
      <c r="N739" s="11"/>
      <c r="O739" s="11"/>
    </row>
    <row r="740" spans="4:15" ht="15.75" customHeight="1">
      <c r="D740" s="11"/>
      <c r="F740" s="11"/>
      <c r="N740" s="11"/>
      <c r="O740" s="11"/>
    </row>
    <row r="741" spans="4:15" ht="15.75" customHeight="1">
      <c r="D741" s="11"/>
      <c r="F741" s="11"/>
      <c r="N741" s="11"/>
      <c r="O741" s="11"/>
    </row>
    <row r="742" spans="4:15" ht="15.75" customHeight="1">
      <c r="D742" s="11"/>
      <c r="F742" s="11"/>
      <c r="N742" s="11"/>
      <c r="O742" s="11"/>
    </row>
    <row r="743" spans="4:15" ht="15.75" customHeight="1">
      <c r="D743" s="11"/>
      <c r="F743" s="11"/>
      <c r="N743" s="11"/>
      <c r="O743" s="11"/>
    </row>
    <row r="744" spans="4:15" ht="15.75" customHeight="1">
      <c r="D744" s="11"/>
      <c r="F744" s="11"/>
      <c r="N744" s="11"/>
      <c r="O744" s="11"/>
    </row>
    <row r="745" spans="4:15" ht="15.75" customHeight="1">
      <c r="D745" s="11"/>
      <c r="F745" s="11"/>
      <c r="N745" s="11"/>
      <c r="O745" s="11"/>
    </row>
    <row r="746" spans="4:15" ht="15.75" customHeight="1">
      <c r="D746" s="11"/>
      <c r="F746" s="11"/>
      <c r="N746" s="11"/>
      <c r="O746" s="11"/>
    </row>
    <row r="747" spans="4:15" ht="15.75" customHeight="1">
      <c r="D747" s="11"/>
      <c r="F747" s="11"/>
      <c r="N747" s="11"/>
      <c r="O747" s="11"/>
    </row>
    <row r="748" spans="4:15" ht="15.75" customHeight="1">
      <c r="D748" s="11"/>
      <c r="F748" s="11"/>
      <c r="N748" s="11"/>
      <c r="O748" s="11"/>
    </row>
    <row r="749" spans="4:15" ht="15.75" customHeight="1">
      <c r="D749" s="11"/>
      <c r="F749" s="11"/>
      <c r="N749" s="11"/>
      <c r="O749" s="11"/>
    </row>
    <row r="750" spans="4:15" ht="15.75" customHeight="1">
      <c r="D750" s="11"/>
      <c r="F750" s="11"/>
      <c r="N750" s="11"/>
      <c r="O750" s="11"/>
    </row>
    <row r="751" spans="4:15" ht="15.75" customHeight="1">
      <c r="D751" s="11"/>
      <c r="F751" s="11"/>
      <c r="N751" s="11"/>
      <c r="O751" s="11"/>
    </row>
    <row r="752" spans="4:15" ht="15.75" customHeight="1">
      <c r="D752" s="11"/>
      <c r="F752" s="11"/>
      <c r="N752" s="11"/>
      <c r="O752" s="11"/>
    </row>
    <row r="753" spans="4:15" ht="15.75" customHeight="1">
      <c r="D753" s="11"/>
      <c r="F753" s="11"/>
      <c r="N753" s="11"/>
      <c r="O753" s="11"/>
    </row>
    <row r="754" spans="4:15" ht="15.75" customHeight="1">
      <c r="D754" s="11"/>
      <c r="F754" s="11"/>
      <c r="N754" s="11"/>
      <c r="O754" s="11"/>
    </row>
    <row r="755" spans="4:15" ht="15.75" customHeight="1">
      <c r="D755" s="11"/>
      <c r="F755" s="11"/>
      <c r="N755" s="11"/>
      <c r="O755" s="11"/>
    </row>
    <row r="756" spans="4:15" ht="15.75" customHeight="1">
      <c r="D756" s="11"/>
      <c r="F756" s="11"/>
      <c r="N756" s="11"/>
      <c r="O756" s="11"/>
    </row>
    <row r="757" spans="4:15" ht="15.75" customHeight="1">
      <c r="D757" s="11"/>
      <c r="F757" s="11"/>
      <c r="N757" s="11"/>
      <c r="O757" s="11"/>
    </row>
    <row r="758" spans="4:15" ht="15.75" customHeight="1">
      <c r="D758" s="11"/>
      <c r="F758" s="11"/>
      <c r="N758" s="11"/>
      <c r="O758" s="11"/>
    </row>
    <row r="759" spans="4:15" ht="15.75" customHeight="1">
      <c r="D759" s="11"/>
      <c r="F759" s="11"/>
      <c r="N759" s="11"/>
      <c r="O759" s="11"/>
    </row>
    <row r="760" spans="4:15" ht="15.75" customHeight="1">
      <c r="D760" s="11"/>
      <c r="F760" s="11"/>
      <c r="N760" s="11"/>
      <c r="O760" s="11"/>
    </row>
    <row r="761" spans="4:15" ht="15.75" customHeight="1">
      <c r="D761" s="11"/>
      <c r="F761" s="11"/>
      <c r="N761" s="11"/>
      <c r="O761" s="11"/>
    </row>
    <row r="762" spans="4:15" ht="15.75" customHeight="1">
      <c r="D762" s="11"/>
      <c r="F762" s="11"/>
      <c r="N762" s="11"/>
      <c r="O762" s="11"/>
    </row>
    <row r="763" spans="4:15" ht="15.75" customHeight="1">
      <c r="D763" s="11"/>
      <c r="F763" s="11"/>
      <c r="N763" s="11"/>
      <c r="O763" s="11"/>
    </row>
    <row r="764" spans="4:15" ht="15.75" customHeight="1">
      <c r="D764" s="11"/>
      <c r="F764" s="11"/>
      <c r="N764" s="11"/>
      <c r="O764" s="11"/>
    </row>
    <row r="765" spans="4:15" ht="15.75" customHeight="1">
      <c r="D765" s="11"/>
      <c r="F765" s="11"/>
      <c r="N765" s="11"/>
      <c r="O765" s="11"/>
    </row>
    <row r="766" spans="4:15" ht="15.75" customHeight="1">
      <c r="D766" s="11"/>
      <c r="F766" s="11"/>
      <c r="N766" s="11"/>
      <c r="O766" s="11"/>
    </row>
    <row r="767" spans="4:15" ht="15.75" customHeight="1">
      <c r="D767" s="11"/>
      <c r="F767" s="11"/>
      <c r="N767" s="11"/>
      <c r="O767" s="11"/>
    </row>
    <row r="768" spans="4:15" ht="15.75" customHeight="1">
      <c r="D768" s="11"/>
      <c r="F768" s="11"/>
      <c r="N768" s="11"/>
      <c r="O768" s="11"/>
    </row>
    <row r="769" spans="4:15" ht="15.75" customHeight="1">
      <c r="D769" s="11"/>
      <c r="F769" s="11"/>
      <c r="N769" s="11"/>
      <c r="O769" s="11"/>
    </row>
    <row r="770" spans="4:15" ht="15.75" customHeight="1">
      <c r="D770" s="11"/>
      <c r="F770" s="11"/>
      <c r="N770" s="11"/>
      <c r="O770" s="11"/>
    </row>
    <row r="771" spans="4:15" ht="15.75" customHeight="1">
      <c r="D771" s="11"/>
      <c r="F771" s="11"/>
      <c r="N771" s="11"/>
      <c r="O771" s="11"/>
    </row>
    <row r="772" spans="4:15" ht="15.75" customHeight="1">
      <c r="D772" s="11"/>
      <c r="F772" s="11"/>
      <c r="N772" s="11"/>
      <c r="O772" s="11"/>
    </row>
    <row r="773" spans="4:15" ht="15.75" customHeight="1">
      <c r="D773" s="11"/>
      <c r="F773" s="11"/>
      <c r="N773" s="11"/>
      <c r="O773" s="11"/>
    </row>
    <row r="774" spans="4:15" ht="15.75" customHeight="1">
      <c r="D774" s="11"/>
      <c r="F774" s="11"/>
      <c r="N774" s="11"/>
      <c r="O774" s="11"/>
    </row>
    <row r="775" spans="4:15" ht="15.75" customHeight="1">
      <c r="D775" s="11"/>
      <c r="F775" s="11"/>
      <c r="N775" s="11"/>
      <c r="O775" s="11"/>
    </row>
    <row r="776" spans="4:15" ht="15.75" customHeight="1">
      <c r="D776" s="11"/>
      <c r="F776" s="11"/>
      <c r="N776" s="11"/>
      <c r="O776" s="11"/>
    </row>
    <row r="777" spans="4:15" ht="15.75" customHeight="1">
      <c r="D777" s="11"/>
      <c r="F777" s="11"/>
      <c r="N777" s="11"/>
      <c r="O777" s="11"/>
    </row>
    <row r="778" spans="4:15" ht="15.75" customHeight="1">
      <c r="D778" s="11"/>
      <c r="F778" s="11"/>
      <c r="N778" s="11"/>
      <c r="O778" s="11"/>
    </row>
    <row r="779" spans="4:15" ht="15.75" customHeight="1">
      <c r="D779" s="11"/>
      <c r="F779" s="11"/>
      <c r="N779" s="11"/>
      <c r="O779" s="11"/>
    </row>
    <row r="780" spans="4:15" ht="15.75" customHeight="1">
      <c r="D780" s="11"/>
      <c r="F780" s="11"/>
      <c r="N780" s="11"/>
      <c r="O780" s="11"/>
    </row>
    <row r="781" spans="4:15" ht="15.75" customHeight="1">
      <c r="D781" s="11"/>
      <c r="F781" s="11"/>
      <c r="N781" s="11"/>
      <c r="O781" s="11"/>
    </row>
    <row r="782" spans="4:15" ht="15.75" customHeight="1">
      <c r="D782" s="11"/>
      <c r="F782" s="11"/>
      <c r="N782" s="11"/>
      <c r="O782" s="11"/>
    </row>
    <row r="783" spans="4:15" ht="15.75" customHeight="1">
      <c r="D783" s="11"/>
      <c r="F783" s="11"/>
      <c r="N783" s="11"/>
      <c r="O783" s="11"/>
    </row>
    <row r="784" spans="4:15" ht="15.75" customHeight="1">
      <c r="D784" s="11"/>
      <c r="F784" s="11"/>
      <c r="N784" s="11"/>
      <c r="O784" s="11"/>
    </row>
    <row r="785" spans="4:15" ht="15.75" customHeight="1">
      <c r="D785" s="11"/>
      <c r="F785" s="11"/>
      <c r="N785" s="11"/>
      <c r="O785" s="11"/>
    </row>
    <row r="786" spans="4:15" ht="15.75" customHeight="1">
      <c r="D786" s="11"/>
      <c r="F786" s="11"/>
      <c r="N786" s="11"/>
      <c r="O786" s="11"/>
    </row>
    <row r="787" spans="4:15" ht="15.75" customHeight="1">
      <c r="D787" s="11"/>
      <c r="F787" s="11"/>
      <c r="N787" s="11"/>
      <c r="O787" s="11"/>
    </row>
    <row r="788" spans="4:15" ht="15.75" customHeight="1">
      <c r="D788" s="11"/>
      <c r="F788" s="11"/>
      <c r="N788" s="11"/>
      <c r="O788" s="11"/>
    </row>
    <row r="789" spans="4:15" ht="15.75" customHeight="1">
      <c r="D789" s="11"/>
      <c r="F789" s="11"/>
      <c r="N789" s="11"/>
      <c r="O789" s="11"/>
    </row>
    <row r="790" spans="4:15" ht="15.75" customHeight="1">
      <c r="D790" s="11"/>
      <c r="F790" s="11"/>
      <c r="N790" s="11"/>
      <c r="O790" s="11"/>
    </row>
    <row r="791" spans="4:15" ht="15.75" customHeight="1">
      <c r="D791" s="11"/>
      <c r="F791" s="11"/>
      <c r="N791" s="11"/>
      <c r="O791" s="11"/>
    </row>
    <row r="792" spans="4:15" ht="15.75" customHeight="1">
      <c r="D792" s="11"/>
      <c r="F792" s="11"/>
      <c r="N792" s="11"/>
      <c r="O792" s="11"/>
    </row>
    <row r="793" spans="4:15" ht="15.75" customHeight="1">
      <c r="D793" s="11"/>
      <c r="F793" s="11"/>
      <c r="N793" s="11"/>
      <c r="O793" s="11"/>
    </row>
    <row r="794" spans="4:15" ht="15.75" customHeight="1">
      <c r="D794" s="11"/>
      <c r="F794" s="11"/>
      <c r="N794" s="11"/>
      <c r="O794" s="11"/>
    </row>
    <row r="795" spans="4:15" ht="15.75" customHeight="1">
      <c r="D795" s="11"/>
      <c r="F795" s="11"/>
      <c r="N795" s="11"/>
      <c r="O795" s="11"/>
    </row>
    <row r="796" spans="4:15" ht="15.75" customHeight="1">
      <c r="D796" s="11"/>
      <c r="F796" s="11"/>
      <c r="N796" s="11"/>
      <c r="O796" s="11"/>
    </row>
    <row r="797" spans="4:15" ht="15.75" customHeight="1">
      <c r="D797" s="11"/>
      <c r="F797" s="11"/>
      <c r="N797" s="11"/>
      <c r="O797" s="11"/>
    </row>
    <row r="798" spans="4:15" ht="15.75" customHeight="1">
      <c r="D798" s="11"/>
      <c r="F798" s="11"/>
      <c r="N798" s="11"/>
      <c r="O798" s="11"/>
    </row>
    <row r="799" spans="4:15" ht="15.75" customHeight="1">
      <c r="D799" s="11"/>
      <c r="F799" s="11"/>
      <c r="N799" s="11"/>
      <c r="O799" s="11"/>
    </row>
    <row r="800" spans="4:15" ht="15.75" customHeight="1">
      <c r="D800" s="11"/>
      <c r="F800" s="11"/>
      <c r="N800" s="11"/>
      <c r="O800" s="11"/>
    </row>
    <row r="801" spans="4:15" ht="15.75" customHeight="1">
      <c r="D801" s="11"/>
      <c r="F801" s="11"/>
      <c r="N801" s="11"/>
      <c r="O801" s="11"/>
    </row>
    <row r="802" spans="4:15" ht="15.75" customHeight="1">
      <c r="D802" s="11"/>
      <c r="F802" s="11"/>
      <c r="N802" s="11"/>
      <c r="O802" s="11"/>
    </row>
    <row r="803" spans="4:15" ht="15.75" customHeight="1">
      <c r="D803" s="11"/>
      <c r="F803" s="11"/>
      <c r="N803" s="11"/>
      <c r="O803" s="11"/>
    </row>
    <row r="804" spans="4:15" ht="15.75" customHeight="1">
      <c r="D804" s="11"/>
      <c r="F804" s="11"/>
      <c r="N804" s="11"/>
      <c r="O804" s="11"/>
    </row>
    <row r="805" spans="4:15" ht="15.75" customHeight="1">
      <c r="D805" s="11"/>
      <c r="F805" s="11"/>
      <c r="N805" s="11"/>
      <c r="O805" s="11"/>
    </row>
    <row r="806" spans="4:15" ht="15.75" customHeight="1">
      <c r="D806" s="11"/>
      <c r="F806" s="11"/>
      <c r="N806" s="11"/>
      <c r="O806" s="11"/>
    </row>
    <row r="807" spans="4:15" ht="15.75" customHeight="1">
      <c r="D807" s="11"/>
      <c r="F807" s="11"/>
      <c r="N807" s="11"/>
      <c r="O807" s="11"/>
    </row>
    <row r="808" spans="4:15" ht="15.75" customHeight="1">
      <c r="D808" s="11"/>
      <c r="F808" s="11"/>
      <c r="N808" s="11"/>
      <c r="O808" s="11"/>
    </row>
    <row r="809" spans="4:15" ht="15.75" customHeight="1">
      <c r="D809" s="11"/>
      <c r="F809" s="11"/>
      <c r="N809" s="11"/>
      <c r="O809" s="11"/>
    </row>
    <row r="810" spans="4:15" ht="15.75" customHeight="1">
      <c r="D810" s="11"/>
      <c r="F810" s="11"/>
      <c r="N810" s="11"/>
      <c r="O810" s="11"/>
    </row>
    <row r="811" spans="4:15" ht="15.75" customHeight="1">
      <c r="D811" s="11"/>
      <c r="F811" s="11"/>
      <c r="N811" s="11"/>
      <c r="O811" s="11"/>
    </row>
    <row r="812" spans="4:15" ht="15.75" customHeight="1">
      <c r="D812" s="11"/>
      <c r="F812" s="11"/>
      <c r="N812" s="11"/>
      <c r="O812" s="11"/>
    </row>
    <row r="813" spans="4:15" ht="15.75" customHeight="1">
      <c r="D813" s="11"/>
      <c r="F813" s="11"/>
      <c r="N813" s="11"/>
      <c r="O813" s="11"/>
    </row>
    <row r="814" spans="4:15" ht="15.75" customHeight="1">
      <c r="D814" s="11"/>
      <c r="F814" s="11"/>
      <c r="N814" s="11"/>
      <c r="O814" s="11"/>
    </row>
    <row r="815" spans="4:15" ht="15.75" customHeight="1">
      <c r="D815" s="11"/>
      <c r="F815" s="11"/>
      <c r="N815" s="11"/>
      <c r="O815" s="11"/>
    </row>
    <row r="816" spans="4:15" ht="15.75" customHeight="1">
      <c r="D816" s="11"/>
      <c r="F816" s="11"/>
      <c r="N816" s="11"/>
      <c r="O816" s="11"/>
    </row>
    <row r="817" spans="4:15" ht="15.75" customHeight="1">
      <c r="D817" s="11"/>
      <c r="F817" s="11"/>
      <c r="N817" s="11"/>
      <c r="O817" s="11"/>
    </row>
    <row r="818" spans="4:15" ht="15.75" customHeight="1">
      <c r="D818" s="11"/>
      <c r="F818" s="11"/>
      <c r="N818" s="11"/>
      <c r="O818" s="11"/>
    </row>
    <row r="819" spans="4:15" ht="15.75" customHeight="1">
      <c r="D819" s="11"/>
      <c r="F819" s="11"/>
      <c r="N819" s="11"/>
      <c r="O819" s="11"/>
    </row>
    <row r="820" spans="4:15" ht="15.75" customHeight="1">
      <c r="D820" s="11"/>
      <c r="F820" s="11"/>
      <c r="N820" s="11"/>
      <c r="O820" s="11"/>
    </row>
    <row r="821" spans="4:15" ht="15.75" customHeight="1">
      <c r="D821" s="11"/>
      <c r="F821" s="11"/>
      <c r="N821" s="11"/>
      <c r="O821" s="11"/>
    </row>
    <row r="822" spans="4:15" ht="15.75" customHeight="1">
      <c r="D822" s="11"/>
      <c r="F822" s="11"/>
      <c r="N822" s="11"/>
      <c r="O822" s="11"/>
    </row>
    <row r="823" spans="4:15" ht="15.75" customHeight="1">
      <c r="D823" s="11"/>
      <c r="F823" s="11"/>
      <c r="N823" s="11"/>
      <c r="O823" s="11"/>
    </row>
    <row r="824" spans="4:15" ht="15.75" customHeight="1">
      <c r="D824" s="11"/>
      <c r="F824" s="11"/>
      <c r="N824" s="11"/>
      <c r="O824" s="11"/>
    </row>
    <row r="825" spans="4:15" ht="15.75" customHeight="1">
      <c r="D825" s="11"/>
      <c r="F825" s="11"/>
      <c r="N825" s="11"/>
      <c r="O825" s="11"/>
    </row>
    <row r="826" spans="4:15" ht="15.75" customHeight="1">
      <c r="D826" s="11"/>
      <c r="F826" s="11"/>
      <c r="N826" s="11"/>
      <c r="O826" s="11"/>
    </row>
    <row r="827" spans="4:15" ht="15.75" customHeight="1">
      <c r="D827" s="11"/>
      <c r="F827" s="11"/>
      <c r="N827" s="11"/>
      <c r="O827" s="11"/>
    </row>
    <row r="828" spans="4:15" ht="15.75" customHeight="1">
      <c r="D828" s="11"/>
      <c r="F828" s="11"/>
      <c r="N828" s="11"/>
      <c r="O828" s="11"/>
    </row>
    <row r="829" spans="4:15" ht="15.75" customHeight="1">
      <c r="D829" s="11"/>
      <c r="F829" s="11"/>
      <c r="N829" s="11"/>
      <c r="O829" s="11"/>
    </row>
    <row r="830" spans="4:15" ht="15.75" customHeight="1">
      <c r="D830" s="11"/>
      <c r="F830" s="11"/>
      <c r="N830" s="11"/>
      <c r="O830" s="11"/>
    </row>
    <row r="831" spans="4:15" ht="15.75" customHeight="1">
      <c r="D831" s="11"/>
      <c r="F831" s="11"/>
      <c r="N831" s="11"/>
      <c r="O831" s="11"/>
    </row>
    <row r="832" spans="4:15" ht="15.75" customHeight="1">
      <c r="D832" s="11"/>
      <c r="F832" s="11"/>
      <c r="N832" s="11"/>
      <c r="O832" s="11"/>
    </row>
    <row r="833" spans="4:15" ht="15.75" customHeight="1">
      <c r="D833" s="11"/>
      <c r="F833" s="11"/>
      <c r="N833" s="11"/>
      <c r="O833" s="11"/>
    </row>
    <row r="834" spans="4:15" ht="15.75" customHeight="1">
      <c r="D834" s="11"/>
      <c r="F834" s="11"/>
      <c r="N834" s="11"/>
      <c r="O834" s="11"/>
    </row>
    <row r="835" spans="4:15" ht="15.75" customHeight="1">
      <c r="D835" s="11"/>
      <c r="F835" s="11"/>
      <c r="N835" s="11"/>
      <c r="O835" s="11"/>
    </row>
    <row r="836" spans="4:15" ht="15.75" customHeight="1">
      <c r="D836" s="11"/>
      <c r="F836" s="11"/>
      <c r="N836" s="11"/>
      <c r="O836" s="11"/>
    </row>
    <row r="837" spans="4:15" ht="15.75" customHeight="1">
      <c r="D837" s="11"/>
      <c r="F837" s="11"/>
      <c r="N837" s="11"/>
      <c r="O837" s="11"/>
    </row>
    <row r="838" spans="4:15" ht="15.75" customHeight="1">
      <c r="D838" s="11"/>
      <c r="F838" s="11"/>
      <c r="N838" s="11"/>
      <c r="O838" s="11"/>
    </row>
    <row r="839" spans="4:15" ht="15.75" customHeight="1">
      <c r="D839" s="11"/>
      <c r="F839" s="11"/>
      <c r="N839" s="11"/>
      <c r="O839" s="11"/>
    </row>
    <row r="840" spans="4:15" ht="15.75" customHeight="1">
      <c r="D840" s="11"/>
      <c r="F840" s="11"/>
      <c r="N840" s="11"/>
      <c r="O840" s="11"/>
    </row>
    <row r="841" spans="4:15" ht="15.75" customHeight="1">
      <c r="D841" s="11"/>
      <c r="F841" s="11"/>
      <c r="N841" s="11"/>
      <c r="O841" s="11"/>
    </row>
    <row r="842" spans="4:15" ht="15.75" customHeight="1">
      <c r="D842" s="11"/>
      <c r="F842" s="11"/>
      <c r="N842" s="11"/>
      <c r="O842" s="11"/>
    </row>
    <row r="843" spans="4:15" ht="15.75" customHeight="1">
      <c r="D843" s="11"/>
      <c r="F843" s="11"/>
      <c r="N843" s="11"/>
      <c r="O843" s="11"/>
    </row>
    <row r="844" spans="4:15" ht="15.75" customHeight="1">
      <c r="D844" s="11"/>
      <c r="F844" s="11"/>
      <c r="N844" s="11"/>
      <c r="O844" s="11"/>
    </row>
    <row r="845" spans="4:15" ht="15.75" customHeight="1">
      <c r="D845" s="11"/>
      <c r="F845" s="11"/>
      <c r="N845" s="11"/>
      <c r="O845" s="11"/>
    </row>
    <row r="846" spans="4:15" ht="15.75" customHeight="1">
      <c r="D846" s="11"/>
      <c r="F846" s="11"/>
      <c r="N846" s="11"/>
      <c r="O846" s="11"/>
    </row>
    <row r="847" spans="4:15" ht="15.75" customHeight="1">
      <c r="D847" s="11"/>
      <c r="F847" s="11"/>
      <c r="N847" s="11"/>
      <c r="O847" s="11"/>
    </row>
    <row r="848" spans="4:15" ht="15.75" customHeight="1">
      <c r="D848" s="11"/>
      <c r="F848" s="11"/>
      <c r="N848" s="11"/>
      <c r="O848" s="11"/>
    </row>
    <row r="849" spans="4:15" ht="15.75" customHeight="1">
      <c r="D849" s="11"/>
      <c r="F849" s="11"/>
      <c r="N849" s="11"/>
      <c r="O849" s="11"/>
    </row>
    <row r="850" spans="4:15" ht="15.75" customHeight="1">
      <c r="D850" s="11"/>
      <c r="F850" s="11"/>
      <c r="N850" s="11"/>
      <c r="O850" s="11"/>
    </row>
    <row r="851" spans="4:15" ht="15.75" customHeight="1">
      <c r="D851" s="11"/>
      <c r="F851" s="11"/>
      <c r="N851" s="11"/>
      <c r="O851" s="11"/>
    </row>
    <row r="852" spans="4:15" ht="15.75" customHeight="1">
      <c r="D852" s="11"/>
      <c r="F852" s="11"/>
      <c r="N852" s="11"/>
      <c r="O852" s="11"/>
    </row>
    <row r="853" spans="4:15" ht="15.75" customHeight="1">
      <c r="D853" s="11"/>
      <c r="F853" s="11"/>
      <c r="N853" s="11"/>
      <c r="O853" s="11"/>
    </row>
    <row r="854" spans="4:15" ht="15.75" customHeight="1">
      <c r="D854" s="11"/>
      <c r="F854" s="11"/>
      <c r="N854" s="11"/>
      <c r="O854" s="11"/>
    </row>
    <row r="855" spans="4:15" ht="15.75" customHeight="1">
      <c r="D855" s="11"/>
      <c r="F855" s="11"/>
      <c r="N855" s="11"/>
      <c r="O855" s="11"/>
    </row>
    <row r="856" spans="4:15" ht="15.75" customHeight="1">
      <c r="D856" s="11"/>
      <c r="F856" s="11"/>
      <c r="N856" s="11"/>
      <c r="O856" s="11"/>
    </row>
    <row r="857" spans="4:15" ht="15.75" customHeight="1">
      <c r="D857" s="11"/>
      <c r="F857" s="11"/>
      <c r="N857" s="11"/>
      <c r="O857" s="11"/>
    </row>
    <row r="858" spans="4:15" ht="15.75" customHeight="1">
      <c r="D858" s="11"/>
      <c r="F858" s="11"/>
      <c r="N858" s="11"/>
      <c r="O858" s="11"/>
    </row>
    <row r="859" spans="4:15" ht="15.75" customHeight="1">
      <c r="D859" s="11"/>
      <c r="F859" s="11"/>
      <c r="N859" s="11"/>
      <c r="O859" s="11"/>
    </row>
    <row r="860" spans="4:15" ht="15.75" customHeight="1">
      <c r="D860" s="11"/>
      <c r="F860" s="11"/>
      <c r="N860" s="11"/>
      <c r="O860" s="11"/>
    </row>
    <row r="861" spans="4:15" ht="15.75" customHeight="1">
      <c r="D861" s="11"/>
      <c r="F861" s="11"/>
      <c r="N861" s="11"/>
      <c r="O861" s="11"/>
    </row>
    <row r="862" spans="4:15" ht="15.75" customHeight="1">
      <c r="D862" s="11"/>
      <c r="F862" s="11"/>
      <c r="N862" s="11"/>
      <c r="O862" s="11"/>
    </row>
    <row r="863" spans="4:15" ht="15.75" customHeight="1">
      <c r="D863" s="11"/>
      <c r="F863" s="11"/>
      <c r="N863" s="11"/>
      <c r="O863" s="11"/>
    </row>
    <row r="864" spans="4:15" ht="15.75" customHeight="1">
      <c r="D864" s="11"/>
      <c r="F864" s="11"/>
      <c r="N864" s="11"/>
      <c r="O864" s="11"/>
    </row>
    <row r="865" spans="4:15" ht="15.75" customHeight="1">
      <c r="D865" s="11"/>
      <c r="F865" s="11"/>
      <c r="N865" s="11"/>
      <c r="O865" s="11"/>
    </row>
    <row r="866" spans="4:15" ht="15.75" customHeight="1">
      <c r="D866" s="11"/>
      <c r="F866" s="11"/>
      <c r="N866" s="11"/>
      <c r="O866" s="11"/>
    </row>
    <row r="867" spans="4:15" ht="15.75" customHeight="1">
      <c r="D867" s="11"/>
      <c r="F867" s="11"/>
      <c r="N867" s="11"/>
      <c r="O867" s="11"/>
    </row>
    <row r="868" spans="4:15" ht="15.75" customHeight="1">
      <c r="D868" s="11"/>
      <c r="F868" s="11"/>
      <c r="N868" s="11"/>
      <c r="O868" s="11"/>
    </row>
    <row r="869" spans="4:15" ht="15.75" customHeight="1">
      <c r="D869" s="11"/>
      <c r="F869" s="11"/>
      <c r="N869" s="11"/>
      <c r="O869" s="11"/>
    </row>
    <row r="870" spans="4:15" ht="15.75" customHeight="1">
      <c r="D870" s="11"/>
      <c r="F870" s="11"/>
      <c r="N870" s="11"/>
      <c r="O870" s="11"/>
    </row>
    <row r="871" spans="4:15" ht="15.75" customHeight="1">
      <c r="D871" s="11"/>
      <c r="F871" s="11"/>
      <c r="N871" s="11"/>
      <c r="O871" s="11"/>
    </row>
    <row r="872" spans="4:15" ht="15.75" customHeight="1">
      <c r="D872" s="11"/>
      <c r="F872" s="11"/>
      <c r="N872" s="11"/>
      <c r="O872" s="11"/>
    </row>
    <row r="873" spans="4:15" ht="15.75" customHeight="1">
      <c r="D873" s="11"/>
      <c r="F873" s="11"/>
      <c r="N873" s="11"/>
      <c r="O873" s="11"/>
    </row>
    <row r="874" spans="4:15" ht="15.75" customHeight="1">
      <c r="D874" s="11"/>
      <c r="F874" s="11"/>
      <c r="N874" s="11"/>
      <c r="O874" s="11"/>
    </row>
    <row r="875" spans="4:15" ht="15.75" customHeight="1">
      <c r="D875" s="11"/>
      <c r="F875" s="11"/>
      <c r="N875" s="11"/>
      <c r="O875" s="11"/>
    </row>
    <row r="876" spans="4:15" ht="15.75" customHeight="1">
      <c r="D876" s="11"/>
      <c r="F876" s="11"/>
      <c r="N876" s="11"/>
      <c r="O876" s="11"/>
    </row>
    <row r="877" spans="4:15" ht="15.75" customHeight="1">
      <c r="D877" s="11"/>
      <c r="F877" s="11"/>
      <c r="N877" s="11"/>
      <c r="O877" s="11"/>
    </row>
    <row r="878" spans="4:15" ht="15.75" customHeight="1">
      <c r="D878" s="11"/>
      <c r="F878" s="11"/>
      <c r="N878" s="11"/>
      <c r="O878" s="11"/>
    </row>
    <row r="879" spans="4:15" ht="15.75" customHeight="1">
      <c r="D879" s="11"/>
      <c r="F879" s="11"/>
      <c r="N879" s="11"/>
      <c r="O879" s="11"/>
    </row>
    <row r="880" spans="4:15" ht="15.75" customHeight="1">
      <c r="D880" s="11"/>
      <c r="F880" s="11"/>
      <c r="N880" s="11"/>
      <c r="O880" s="11"/>
    </row>
    <row r="881" spans="4:15" ht="15.75" customHeight="1">
      <c r="D881" s="11"/>
      <c r="F881" s="11"/>
      <c r="N881" s="11"/>
      <c r="O881" s="11"/>
    </row>
    <row r="882" spans="4:15" ht="15.75" customHeight="1">
      <c r="D882" s="11"/>
      <c r="F882" s="11"/>
      <c r="N882" s="11"/>
      <c r="O882" s="11"/>
    </row>
    <row r="883" spans="4:15" ht="15.75" customHeight="1">
      <c r="D883" s="11"/>
      <c r="F883" s="11"/>
      <c r="N883" s="11"/>
      <c r="O883" s="11"/>
    </row>
    <row r="884" spans="4:15" ht="15.75" customHeight="1">
      <c r="D884" s="11"/>
      <c r="F884" s="11"/>
      <c r="N884" s="11"/>
      <c r="O884" s="11"/>
    </row>
    <row r="885" spans="4:15" ht="15.75" customHeight="1">
      <c r="D885" s="11"/>
      <c r="F885" s="11"/>
      <c r="N885" s="11"/>
      <c r="O885" s="11"/>
    </row>
    <row r="886" spans="4:15" ht="15.75" customHeight="1">
      <c r="D886" s="11"/>
      <c r="F886" s="11"/>
      <c r="N886" s="11"/>
      <c r="O886" s="11"/>
    </row>
    <row r="887" spans="4:15" ht="15.75" customHeight="1">
      <c r="D887" s="11"/>
      <c r="F887" s="11"/>
      <c r="N887" s="11"/>
      <c r="O887" s="11"/>
    </row>
    <row r="888" spans="4:15" ht="15.75" customHeight="1">
      <c r="D888" s="11"/>
      <c r="F888" s="11"/>
      <c r="N888" s="11"/>
      <c r="O888" s="11"/>
    </row>
    <row r="889" spans="4:15" ht="15.75" customHeight="1">
      <c r="D889" s="11"/>
      <c r="F889" s="11"/>
      <c r="N889" s="11"/>
      <c r="O889" s="11"/>
    </row>
    <row r="890" spans="4:15" ht="15.75" customHeight="1">
      <c r="D890" s="11"/>
      <c r="F890" s="11"/>
      <c r="N890" s="11"/>
      <c r="O890" s="11"/>
    </row>
    <row r="891" spans="4:15" ht="15.75" customHeight="1">
      <c r="D891" s="11"/>
      <c r="F891" s="11"/>
      <c r="N891" s="11"/>
      <c r="O891" s="11"/>
    </row>
    <row r="892" spans="4:15" ht="15.75" customHeight="1">
      <c r="D892" s="11"/>
      <c r="F892" s="11"/>
      <c r="N892" s="11"/>
      <c r="O892" s="11"/>
    </row>
    <row r="893" spans="4:15" ht="15.75" customHeight="1">
      <c r="D893" s="11"/>
      <c r="F893" s="11"/>
      <c r="N893" s="11"/>
      <c r="O893" s="11"/>
    </row>
    <row r="894" spans="4:15" ht="15.75" customHeight="1">
      <c r="D894" s="11"/>
      <c r="F894" s="11"/>
      <c r="N894" s="11"/>
      <c r="O894" s="11"/>
    </row>
    <row r="895" spans="4:15" ht="15.75" customHeight="1">
      <c r="D895" s="11"/>
      <c r="F895" s="11"/>
      <c r="N895" s="11"/>
      <c r="O895" s="11"/>
    </row>
    <row r="896" spans="4:15" ht="15.75" customHeight="1">
      <c r="D896" s="11"/>
      <c r="F896" s="11"/>
      <c r="N896" s="11"/>
      <c r="O896" s="11"/>
    </row>
    <row r="897" spans="4:15" ht="15.75" customHeight="1">
      <c r="D897" s="11"/>
      <c r="F897" s="11"/>
      <c r="N897" s="11"/>
      <c r="O897" s="11"/>
    </row>
    <row r="898" spans="4:15" ht="15.75" customHeight="1">
      <c r="D898" s="11"/>
      <c r="F898" s="11"/>
      <c r="N898" s="11"/>
      <c r="O898" s="11"/>
    </row>
    <row r="899" spans="4:15" ht="15.75" customHeight="1">
      <c r="D899" s="11"/>
      <c r="F899" s="11"/>
      <c r="N899" s="11"/>
      <c r="O899" s="11"/>
    </row>
    <row r="900" spans="4:15" ht="15.75" customHeight="1">
      <c r="D900" s="11"/>
      <c r="F900" s="11"/>
      <c r="N900" s="11"/>
      <c r="O900" s="11"/>
    </row>
    <row r="901" spans="4:15" ht="15.75" customHeight="1">
      <c r="D901" s="11"/>
      <c r="F901" s="11"/>
      <c r="N901" s="11"/>
      <c r="O901" s="11"/>
    </row>
    <row r="902" spans="4:15" ht="15.75" customHeight="1">
      <c r="D902" s="11"/>
      <c r="F902" s="11"/>
      <c r="N902" s="11"/>
      <c r="O902" s="11"/>
    </row>
    <row r="903" spans="4:15" ht="15.75" customHeight="1">
      <c r="D903" s="11"/>
      <c r="F903" s="11"/>
      <c r="N903" s="11"/>
      <c r="O903" s="11"/>
    </row>
    <row r="904" spans="4:15" ht="15.75" customHeight="1">
      <c r="D904" s="11"/>
      <c r="F904" s="11"/>
      <c r="N904" s="11"/>
      <c r="O904" s="11"/>
    </row>
    <row r="905" spans="4:15" ht="15.75" customHeight="1">
      <c r="D905" s="11"/>
      <c r="F905" s="11"/>
      <c r="N905" s="11"/>
      <c r="O905" s="11"/>
    </row>
    <row r="906" spans="4:15" ht="15.75" customHeight="1">
      <c r="D906" s="11"/>
      <c r="F906" s="11"/>
      <c r="N906" s="11"/>
      <c r="O906" s="11"/>
    </row>
    <row r="907" spans="4:15" ht="15.75" customHeight="1">
      <c r="D907" s="11"/>
      <c r="F907" s="11"/>
      <c r="N907" s="11"/>
      <c r="O907" s="11"/>
    </row>
    <row r="908" spans="4:15" ht="15.75" customHeight="1">
      <c r="D908" s="11"/>
      <c r="F908" s="11"/>
      <c r="N908" s="11"/>
      <c r="O908" s="11"/>
    </row>
    <row r="909" spans="4:15" ht="15.75" customHeight="1">
      <c r="D909" s="11"/>
      <c r="F909" s="11"/>
      <c r="N909" s="11"/>
      <c r="O909" s="11"/>
    </row>
    <row r="910" spans="4:15" ht="15.75" customHeight="1">
      <c r="D910" s="11"/>
      <c r="F910" s="11"/>
      <c r="N910" s="11"/>
      <c r="O910" s="11"/>
    </row>
    <row r="911" spans="4:15" ht="15.75" customHeight="1">
      <c r="D911" s="11"/>
      <c r="F911" s="11"/>
      <c r="N911" s="11"/>
      <c r="O911" s="11"/>
    </row>
    <row r="912" spans="4:15" ht="15.75" customHeight="1">
      <c r="D912" s="11"/>
      <c r="F912" s="11"/>
      <c r="N912" s="11"/>
      <c r="O912" s="11"/>
    </row>
    <row r="913" spans="4:15" ht="15.75" customHeight="1">
      <c r="D913" s="11"/>
      <c r="F913" s="11"/>
      <c r="N913" s="11"/>
      <c r="O913" s="11"/>
    </row>
    <row r="914" spans="4:15" ht="15.75" customHeight="1">
      <c r="D914" s="11"/>
      <c r="F914" s="11"/>
      <c r="N914" s="11"/>
      <c r="O914" s="11"/>
    </row>
    <row r="915" spans="4:15" ht="15.75" customHeight="1">
      <c r="D915" s="11"/>
      <c r="F915" s="11"/>
      <c r="N915" s="11"/>
      <c r="O915" s="11"/>
    </row>
    <row r="916" spans="4:15" ht="15.75" customHeight="1">
      <c r="D916" s="11"/>
      <c r="F916" s="11"/>
      <c r="N916" s="11"/>
      <c r="O916" s="11"/>
    </row>
    <row r="917" spans="4:15" ht="15.75" customHeight="1">
      <c r="D917" s="11"/>
      <c r="F917" s="11"/>
      <c r="N917" s="11"/>
      <c r="O917" s="11"/>
    </row>
    <row r="918" spans="4:15" ht="15.75" customHeight="1">
      <c r="D918" s="11"/>
      <c r="F918" s="11"/>
      <c r="N918" s="11"/>
      <c r="O918" s="11"/>
    </row>
    <row r="919" spans="4:15" ht="15.75" customHeight="1">
      <c r="D919" s="11"/>
      <c r="F919" s="11"/>
      <c r="N919" s="11"/>
      <c r="O919" s="11"/>
    </row>
    <row r="920" spans="4:15" ht="15.75" customHeight="1">
      <c r="D920" s="11"/>
      <c r="F920" s="11"/>
      <c r="N920" s="11"/>
      <c r="O920" s="11"/>
    </row>
    <row r="921" spans="4:15" ht="15.75" customHeight="1">
      <c r="D921" s="11"/>
      <c r="F921" s="11"/>
      <c r="N921" s="11"/>
      <c r="O921" s="11"/>
    </row>
    <row r="922" spans="4:15" ht="15.75" customHeight="1">
      <c r="D922" s="11"/>
      <c r="F922" s="11"/>
      <c r="N922" s="11"/>
      <c r="O922" s="11"/>
    </row>
    <row r="923" spans="4:15" ht="15.75" customHeight="1">
      <c r="D923" s="11"/>
      <c r="F923" s="11"/>
      <c r="N923" s="11"/>
      <c r="O923" s="11"/>
    </row>
    <row r="924" spans="4:15" ht="15.75" customHeight="1">
      <c r="D924" s="11"/>
      <c r="F924" s="11"/>
      <c r="N924" s="11"/>
      <c r="O924" s="11"/>
    </row>
    <row r="925" spans="4:15" ht="15.75" customHeight="1">
      <c r="D925" s="11"/>
      <c r="F925" s="11"/>
      <c r="N925" s="11"/>
      <c r="O925" s="11"/>
    </row>
    <row r="926" spans="4:15" ht="15.75" customHeight="1">
      <c r="D926" s="11"/>
      <c r="F926" s="11"/>
      <c r="N926" s="11"/>
      <c r="O926" s="11"/>
    </row>
    <row r="927" spans="4:15" ht="15.75" customHeight="1">
      <c r="D927" s="11"/>
      <c r="F927" s="11"/>
      <c r="N927" s="11"/>
      <c r="O927" s="11"/>
    </row>
    <row r="928" spans="4:15" ht="15.75" customHeight="1">
      <c r="D928" s="11"/>
      <c r="F928" s="11"/>
      <c r="N928" s="11"/>
      <c r="O928" s="11"/>
    </row>
    <row r="929" spans="4:15" ht="15.75" customHeight="1">
      <c r="D929" s="11"/>
      <c r="F929" s="11"/>
      <c r="N929" s="11"/>
      <c r="O929" s="11"/>
    </row>
    <row r="930" spans="4:15" ht="15.75" customHeight="1">
      <c r="D930" s="11"/>
      <c r="F930" s="11"/>
      <c r="N930" s="11"/>
      <c r="O930" s="11"/>
    </row>
    <row r="931" spans="4:15" ht="15.75" customHeight="1">
      <c r="D931" s="11"/>
      <c r="F931" s="11"/>
      <c r="N931" s="11"/>
      <c r="O931" s="11"/>
    </row>
    <row r="932" spans="4:15" ht="15.75" customHeight="1">
      <c r="D932" s="11"/>
      <c r="F932" s="11"/>
      <c r="N932" s="11"/>
      <c r="O932" s="11"/>
    </row>
    <row r="933" spans="4:15" ht="15.75" customHeight="1">
      <c r="D933" s="11"/>
      <c r="F933" s="11"/>
      <c r="N933" s="11"/>
      <c r="O933" s="11"/>
    </row>
    <row r="934" spans="4:15" ht="15.75" customHeight="1">
      <c r="D934" s="11"/>
      <c r="F934" s="11"/>
      <c r="N934" s="11"/>
      <c r="O934" s="11"/>
    </row>
    <row r="935" spans="4:15" ht="15.75" customHeight="1">
      <c r="D935" s="11"/>
      <c r="F935" s="11"/>
      <c r="N935" s="11"/>
      <c r="O935" s="11"/>
    </row>
    <row r="936" spans="4:15" ht="15.75" customHeight="1">
      <c r="D936" s="11"/>
      <c r="F936" s="11"/>
      <c r="N936" s="11"/>
      <c r="O936" s="11"/>
    </row>
    <row r="937" spans="4:15" ht="15.75" customHeight="1">
      <c r="D937" s="11"/>
      <c r="F937" s="11"/>
      <c r="N937" s="11"/>
      <c r="O937" s="11"/>
    </row>
    <row r="938" spans="4:15" ht="15.75" customHeight="1">
      <c r="D938" s="11"/>
      <c r="F938" s="11"/>
      <c r="N938" s="11"/>
      <c r="O938" s="11"/>
    </row>
    <row r="939" spans="4:15" ht="15.75" customHeight="1">
      <c r="D939" s="11"/>
      <c r="F939" s="11"/>
      <c r="N939" s="11"/>
      <c r="O939" s="11"/>
    </row>
    <row r="940" spans="4:15" ht="15.75" customHeight="1">
      <c r="D940" s="11"/>
      <c r="F940" s="11"/>
      <c r="N940" s="11"/>
      <c r="O940" s="11"/>
    </row>
    <row r="941" spans="4:15" ht="15.75" customHeight="1">
      <c r="D941" s="11"/>
      <c r="F941" s="11"/>
      <c r="N941" s="11"/>
      <c r="O941" s="11"/>
    </row>
    <row r="942" spans="4:15" ht="15.75" customHeight="1">
      <c r="D942" s="11"/>
      <c r="F942" s="11"/>
      <c r="N942" s="11"/>
      <c r="O942" s="11"/>
    </row>
    <row r="943" spans="4:15" ht="15.75" customHeight="1">
      <c r="D943" s="11"/>
      <c r="F943" s="11"/>
      <c r="N943" s="11"/>
      <c r="O943" s="11"/>
    </row>
    <row r="944" spans="4:15" ht="15.75" customHeight="1">
      <c r="D944" s="11"/>
      <c r="F944" s="11"/>
      <c r="N944" s="11"/>
      <c r="O944" s="11"/>
    </row>
    <row r="945" spans="4:15" ht="15.75" customHeight="1">
      <c r="D945" s="11"/>
      <c r="F945" s="11"/>
      <c r="N945" s="11"/>
      <c r="O945" s="11"/>
    </row>
    <row r="946" spans="4:15" ht="15.75" customHeight="1">
      <c r="D946" s="11"/>
      <c r="F946" s="11"/>
      <c r="N946" s="11"/>
      <c r="O946" s="11"/>
    </row>
    <row r="947" spans="4:15" ht="15.75" customHeight="1">
      <c r="D947" s="11"/>
      <c r="F947" s="11"/>
      <c r="N947" s="11"/>
      <c r="O947" s="11"/>
    </row>
    <row r="948" spans="4:15" ht="15.75" customHeight="1">
      <c r="D948" s="11"/>
      <c r="F948" s="11"/>
      <c r="N948" s="11"/>
      <c r="O948" s="11"/>
    </row>
    <row r="949" spans="4:15" ht="15.75" customHeight="1">
      <c r="D949" s="11"/>
      <c r="F949" s="11"/>
      <c r="N949" s="11"/>
      <c r="O949" s="11"/>
    </row>
    <row r="950" spans="4:15" ht="15.75" customHeight="1">
      <c r="D950" s="11"/>
      <c r="F950" s="11"/>
      <c r="N950" s="11"/>
      <c r="O950" s="11"/>
    </row>
    <row r="951" spans="4:15" ht="15.75" customHeight="1">
      <c r="D951" s="11"/>
      <c r="F951" s="11"/>
      <c r="N951" s="11"/>
      <c r="O951" s="11"/>
    </row>
    <row r="952" spans="4:15" ht="15.75" customHeight="1">
      <c r="D952" s="11"/>
      <c r="F952" s="11"/>
      <c r="N952" s="11"/>
      <c r="O952" s="11"/>
    </row>
    <row r="953" spans="4:15" ht="15.75" customHeight="1">
      <c r="D953" s="11"/>
      <c r="F953" s="11"/>
      <c r="N953" s="11"/>
      <c r="O953" s="11"/>
    </row>
    <row r="954" spans="4:15" ht="15.75" customHeight="1">
      <c r="D954" s="11"/>
      <c r="F954" s="11"/>
      <c r="N954" s="11"/>
      <c r="O954" s="11"/>
    </row>
  </sheetData>
  <mergeCells count="12">
    <mergeCell ref="B7:B9"/>
    <mergeCell ref="A23:B23"/>
    <mergeCell ref="A3:A12"/>
    <mergeCell ref="B3:B6"/>
    <mergeCell ref="B18:B19"/>
    <mergeCell ref="A20:B20"/>
    <mergeCell ref="A21:B22"/>
    <mergeCell ref="A24:D24"/>
    <mergeCell ref="B10:B11"/>
    <mergeCell ref="A13:A19"/>
    <mergeCell ref="B13:B14"/>
    <mergeCell ref="B15:B16"/>
  </mergeCells>
  <pageMargins left="0.7" right="0.7" top="0.75" bottom="0.75" header="0" footer="0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Refrences!$K$3:$K$5</xm:f>
          </x14:formula1>
          <xm:sqref>D3:D23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6:J9"/>
  <sheetViews>
    <sheetView workbookViewId="0">
      <selection activeCell="G9" sqref="G9"/>
    </sheetView>
  </sheetViews>
  <sheetFormatPr defaultRowHeight="12.5"/>
  <cols>
    <col min="9" max="10" width="10.1796875" bestFit="1" customWidth="1"/>
  </cols>
  <sheetData>
    <row r="6" spans="7:10">
      <c r="I6" s="168">
        <f ca="1">TODAY()</f>
        <v>44447</v>
      </c>
      <c r="J6" s="168">
        <f ca="1">I6+15</f>
        <v>44462</v>
      </c>
    </row>
    <row r="9" spans="7:10">
      <c r="G9" t="str">
        <f ca="1">INDEX('Candidate Tracker '!F2:F154,SMALL(IF('Candidate Tracker '!X2:X34&lt;Sheet5!J6,ROW('Candidate Tracker '!F15:F154)),ROW(1:1))-1,1)</f>
        <v>Chanchal Modani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55"/>
  <sheetViews>
    <sheetView zoomScaleNormal="100" workbookViewId="0">
      <pane ySplit="1" topLeftCell="A144" activePane="bottomLeft" state="frozen"/>
      <selection pane="bottomLeft" activeCell="E152" sqref="E152"/>
    </sheetView>
  </sheetViews>
  <sheetFormatPr defaultColWidth="14.453125" defaultRowHeight="15" customHeight="1"/>
  <cols>
    <col min="1" max="2" width="11.1796875" style="64" customWidth="1"/>
    <col min="3" max="3" width="12.81640625" style="64" bestFit="1" customWidth="1"/>
    <col min="4" max="4" width="15.6328125" style="64" customWidth="1"/>
    <col min="5" max="5" width="29.90625" style="243" customWidth="1"/>
    <col min="6" max="6" width="19.54296875" style="176" customWidth="1"/>
    <col min="7" max="7" width="21.36328125" style="79" customWidth="1"/>
    <col min="8" max="8" width="7.7265625" style="79" bestFit="1" customWidth="1"/>
    <col min="9" max="9" width="15.81640625" style="79" bestFit="1" customWidth="1"/>
    <col min="10" max="10" width="13.1796875" style="79" customWidth="1"/>
    <col min="11" max="11" width="11.54296875" style="79" customWidth="1"/>
    <col min="12" max="12" width="9.54296875" style="79" customWidth="1"/>
    <col min="13" max="13" width="10.08984375" style="79" customWidth="1"/>
    <col min="14" max="14" width="13.6328125" style="79" customWidth="1"/>
    <col min="15" max="15" width="16.36328125" style="79" bestFit="1" customWidth="1"/>
    <col min="16" max="16" width="15.08984375" style="79" customWidth="1"/>
    <col min="17" max="17" width="10.81640625" style="272" bestFit="1" customWidth="1"/>
    <col min="18" max="18" width="11.08984375" style="272" customWidth="1"/>
    <col min="19" max="19" width="58.90625" style="79" bestFit="1" customWidth="1"/>
    <col min="20" max="20" width="55" style="79" bestFit="1" customWidth="1"/>
    <col min="21" max="21" width="32.1796875" style="79" customWidth="1"/>
    <col min="22" max="22" width="18.6328125" style="79" customWidth="1"/>
    <col min="23" max="23" width="73.1796875" style="79" bestFit="1" customWidth="1"/>
    <col min="24" max="24" width="31.1796875" style="79" customWidth="1"/>
    <col min="25" max="25" width="16.1796875" style="79" customWidth="1"/>
    <col min="26" max="26" width="8.7265625" customWidth="1"/>
    <col min="27" max="27" width="18" style="79" bestFit="1" customWidth="1"/>
    <col min="28" max="28" width="8.54296875" customWidth="1"/>
    <col min="29" max="29" width="30.54296875" style="79" bestFit="1" customWidth="1"/>
    <col min="30" max="30" width="8" customWidth="1"/>
    <col min="31" max="31" width="16.26953125" customWidth="1"/>
  </cols>
  <sheetData>
    <row r="1" spans="1:33" ht="15.75" customHeight="1">
      <c r="A1" s="314" t="s">
        <v>0</v>
      </c>
      <c r="B1" s="314" t="s">
        <v>237</v>
      </c>
      <c r="C1" s="314" t="s">
        <v>1</v>
      </c>
      <c r="D1" s="314" t="s">
        <v>606</v>
      </c>
      <c r="E1" s="315" t="s">
        <v>2</v>
      </c>
      <c r="F1" s="227" t="s">
        <v>3</v>
      </c>
      <c r="G1" s="251" t="s">
        <v>4</v>
      </c>
      <c r="H1" s="251" t="s">
        <v>491</v>
      </c>
      <c r="I1" s="251" t="s">
        <v>595</v>
      </c>
      <c r="J1" s="251" t="s">
        <v>596</v>
      </c>
      <c r="K1" s="251" t="s">
        <v>5</v>
      </c>
      <c r="L1" s="251" t="s">
        <v>9</v>
      </c>
      <c r="M1" s="251" t="s">
        <v>10</v>
      </c>
      <c r="N1" s="251" t="s">
        <v>14</v>
      </c>
      <c r="O1" s="251" t="s">
        <v>124</v>
      </c>
      <c r="P1" s="251" t="s">
        <v>210</v>
      </c>
      <c r="Q1" s="271" t="s">
        <v>12</v>
      </c>
      <c r="R1" s="271" t="s">
        <v>13</v>
      </c>
      <c r="S1" s="251" t="s">
        <v>11</v>
      </c>
      <c r="T1" s="251" t="s">
        <v>8</v>
      </c>
      <c r="U1" s="251" t="s">
        <v>6</v>
      </c>
      <c r="V1" s="251" t="s">
        <v>7</v>
      </c>
      <c r="W1" s="251" t="s">
        <v>500</v>
      </c>
      <c r="X1" s="251" t="s">
        <v>15</v>
      </c>
      <c r="Y1" s="251" t="s">
        <v>238</v>
      </c>
      <c r="Z1" s="128" t="s">
        <v>249</v>
      </c>
      <c r="AA1" s="286" t="s">
        <v>219</v>
      </c>
      <c r="AB1" s="105" t="s">
        <v>250</v>
      </c>
      <c r="AC1" s="286" t="s">
        <v>220</v>
      </c>
      <c r="AD1" s="105" t="s">
        <v>245</v>
      </c>
      <c r="AE1" s="105" t="s">
        <v>246</v>
      </c>
    </row>
    <row r="2" spans="1:33" ht="15.75" customHeight="1">
      <c r="A2" s="229">
        <v>1</v>
      </c>
      <c r="B2" s="216"/>
      <c r="C2" s="233" t="s">
        <v>22</v>
      </c>
      <c r="D2" s="316"/>
      <c r="E2" s="238" t="s">
        <v>36</v>
      </c>
      <c r="F2" s="289" t="s">
        <v>125</v>
      </c>
      <c r="G2" s="246" t="s">
        <v>214</v>
      </c>
      <c r="H2" s="246"/>
      <c r="I2" s="246"/>
      <c r="J2" s="299"/>
      <c r="K2" s="246" t="s">
        <v>152</v>
      </c>
      <c r="L2" s="246" t="s">
        <v>153</v>
      </c>
      <c r="M2" s="246" t="s">
        <v>153</v>
      </c>
      <c r="N2" s="98" t="s">
        <v>24</v>
      </c>
      <c r="O2" s="246" t="s">
        <v>150</v>
      </c>
      <c r="P2" s="246"/>
      <c r="Q2" s="268" t="s">
        <v>27</v>
      </c>
      <c r="R2" s="268" t="s">
        <v>151</v>
      </c>
      <c r="S2" s="246" t="s">
        <v>154</v>
      </c>
      <c r="T2" s="98"/>
      <c r="U2" s="279"/>
      <c r="V2" s="283"/>
      <c r="W2" s="283"/>
      <c r="X2" s="98"/>
      <c r="Y2" s="127"/>
      <c r="Z2" s="127"/>
      <c r="AA2" s="127"/>
      <c r="AB2" s="113" t="str">
        <f>TEXT(AA2,"MMM-YY")</f>
        <v>Jan-00</v>
      </c>
      <c r="AC2"/>
      <c r="AD2">
        <f>DAYS360(B2,Y2)</f>
        <v>0</v>
      </c>
      <c r="AE2">
        <f>DAYS360($B$2,AA2)</f>
        <v>0</v>
      </c>
    </row>
    <row r="3" spans="1:33" ht="15.75" customHeight="1">
      <c r="A3" s="188">
        <v>2</v>
      </c>
      <c r="B3" s="216"/>
      <c r="C3" s="190" t="s">
        <v>16</v>
      </c>
      <c r="D3" s="317"/>
      <c r="E3" s="58" t="s">
        <v>23</v>
      </c>
      <c r="F3" s="290" t="s">
        <v>126</v>
      </c>
      <c r="G3" s="54" t="s">
        <v>214</v>
      </c>
      <c r="H3" s="54"/>
      <c r="I3" s="54"/>
      <c r="J3" s="300"/>
      <c r="K3" s="54" t="s">
        <v>152</v>
      </c>
      <c r="L3" s="2"/>
      <c r="M3" s="2"/>
      <c r="N3" s="2" t="s">
        <v>24</v>
      </c>
      <c r="O3" s="54" t="s">
        <v>150</v>
      </c>
      <c r="P3" s="54"/>
      <c r="Q3" s="197"/>
      <c r="R3" s="197"/>
      <c r="S3" s="2"/>
      <c r="T3" s="2"/>
      <c r="U3" s="4"/>
      <c r="V3" s="1"/>
      <c r="W3" s="1"/>
      <c r="X3" s="2"/>
      <c r="Y3" s="127"/>
      <c r="Z3" s="127"/>
      <c r="AA3" s="127"/>
      <c r="AB3" s="113" t="str">
        <f>TEXT(AA3,"MMM-YY")</f>
        <v>Jan-00</v>
      </c>
      <c r="AC3"/>
      <c r="AD3">
        <f>DAYS360(B3,Y3)</f>
        <v>0</v>
      </c>
      <c r="AE3">
        <f>DAYS360($B$2,AA3)</f>
        <v>0</v>
      </c>
      <c r="AG3" s="113"/>
    </row>
    <row r="4" spans="1:33" ht="15.75" customHeight="1">
      <c r="A4" s="188">
        <v>3</v>
      </c>
      <c r="B4" s="216"/>
      <c r="C4" s="190" t="s">
        <v>16</v>
      </c>
      <c r="D4" s="317"/>
      <c r="E4" s="58" t="s">
        <v>23</v>
      </c>
      <c r="F4" s="290" t="s">
        <v>127</v>
      </c>
      <c r="G4" s="54" t="s">
        <v>214</v>
      </c>
      <c r="H4" s="54"/>
      <c r="I4" s="54"/>
      <c r="J4" s="300"/>
      <c r="K4" s="54" t="s">
        <v>156</v>
      </c>
      <c r="L4" s="2"/>
      <c r="M4" s="2"/>
      <c r="N4" s="2" t="s">
        <v>24</v>
      </c>
      <c r="O4" s="54" t="s">
        <v>150</v>
      </c>
      <c r="P4" s="54"/>
      <c r="Q4" s="197"/>
      <c r="R4" s="197"/>
      <c r="S4" s="2"/>
      <c r="T4" s="2"/>
      <c r="U4" s="4"/>
      <c r="V4" s="1"/>
      <c r="W4" s="1"/>
      <c r="X4" s="2"/>
      <c r="Y4" s="107"/>
      <c r="Z4" s="107"/>
      <c r="AA4"/>
      <c r="AC4"/>
    </row>
    <row r="5" spans="1:33" ht="15.75" customHeight="1">
      <c r="A5" s="188">
        <v>4</v>
      </c>
      <c r="B5" s="216"/>
      <c r="C5" s="190" t="s">
        <v>16</v>
      </c>
      <c r="D5" s="317"/>
      <c r="E5" s="58" t="s">
        <v>58</v>
      </c>
      <c r="F5" s="290" t="s">
        <v>128</v>
      </c>
      <c r="G5" s="54" t="s">
        <v>21</v>
      </c>
      <c r="H5" s="54"/>
      <c r="I5" s="54"/>
      <c r="J5" s="300"/>
      <c r="K5" s="54" t="s">
        <v>162</v>
      </c>
      <c r="L5" s="2" t="s">
        <v>160</v>
      </c>
      <c r="M5" s="2" t="s">
        <v>160</v>
      </c>
      <c r="N5" s="2" t="s">
        <v>26</v>
      </c>
      <c r="O5" s="54" t="s">
        <v>150</v>
      </c>
      <c r="P5" s="54"/>
      <c r="Q5" s="197"/>
      <c r="R5" s="197"/>
      <c r="S5" s="2"/>
      <c r="T5" s="8"/>
      <c r="U5" s="4"/>
      <c r="V5" s="7"/>
      <c r="W5" s="7"/>
      <c r="X5" s="2"/>
      <c r="Y5" s="107"/>
      <c r="Z5" s="107"/>
      <c r="AA5"/>
      <c r="AC5"/>
      <c r="AG5" s="113"/>
    </row>
    <row r="6" spans="1:33" ht="15.75" customHeight="1">
      <c r="A6" s="188">
        <v>5</v>
      </c>
      <c r="B6" s="217"/>
      <c r="C6" s="190" t="s">
        <v>16</v>
      </c>
      <c r="D6" s="317"/>
      <c r="E6" s="58" t="s">
        <v>23</v>
      </c>
      <c r="F6" s="288" t="s">
        <v>129</v>
      </c>
      <c r="G6" s="54" t="s">
        <v>226</v>
      </c>
      <c r="H6" s="54"/>
      <c r="I6" s="54"/>
      <c r="J6" s="300"/>
      <c r="K6" s="54" t="s">
        <v>156</v>
      </c>
      <c r="L6" s="2" t="s">
        <v>185</v>
      </c>
      <c r="M6" s="2" t="s">
        <v>185</v>
      </c>
      <c r="N6" s="2" t="s">
        <v>26</v>
      </c>
      <c r="O6" s="54" t="s">
        <v>150</v>
      </c>
      <c r="P6" s="54"/>
      <c r="Q6" s="197"/>
      <c r="R6" s="197"/>
      <c r="S6" s="2"/>
      <c r="T6" s="2"/>
      <c r="U6" s="4"/>
      <c r="V6" s="7"/>
      <c r="W6" s="7"/>
      <c r="X6" s="2"/>
      <c r="Y6" s="107"/>
      <c r="Z6" s="107"/>
      <c r="AA6"/>
      <c r="AC6"/>
      <c r="AG6" s="113"/>
    </row>
    <row r="7" spans="1:33" ht="15.75" customHeight="1">
      <c r="A7" s="188">
        <v>6</v>
      </c>
      <c r="B7" s="217"/>
      <c r="C7" s="190" t="s">
        <v>155</v>
      </c>
      <c r="D7" s="317"/>
      <c r="E7" s="58" t="s">
        <v>155</v>
      </c>
      <c r="F7" s="290" t="s">
        <v>130</v>
      </c>
      <c r="G7" s="54" t="s">
        <v>213</v>
      </c>
      <c r="H7" s="54"/>
      <c r="I7" s="54"/>
      <c r="J7" s="300"/>
      <c r="K7" s="54" t="s">
        <v>159</v>
      </c>
      <c r="L7" s="2" t="s">
        <v>184</v>
      </c>
      <c r="M7" s="2" t="s">
        <v>184</v>
      </c>
      <c r="N7" s="2" t="s">
        <v>19</v>
      </c>
      <c r="O7" s="102" t="s">
        <v>211</v>
      </c>
      <c r="P7" s="54" t="s">
        <v>158</v>
      </c>
      <c r="Q7" s="197"/>
      <c r="R7" s="197"/>
      <c r="S7" s="2"/>
      <c r="T7" s="2"/>
      <c r="U7" s="4"/>
      <c r="V7" s="7"/>
      <c r="W7" s="7"/>
      <c r="X7" s="2"/>
      <c r="Y7" s="107"/>
      <c r="Z7" s="107"/>
      <c r="AA7"/>
      <c r="AC7"/>
    </row>
    <row r="8" spans="1:33" ht="15.75" customHeight="1">
      <c r="A8" s="188">
        <v>7</v>
      </c>
      <c r="B8" s="217"/>
      <c r="C8" s="190" t="s">
        <v>155</v>
      </c>
      <c r="D8" s="317"/>
      <c r="E8" s="58" t="s">
        <v>155</v>
      </c>
      <c r="F8" s="290" t="s">
        <v>131</v>
      </c>
      <c r="G8" s="54" t="s">
        <v>33</v>
      </c>
      <c r="H8" s="54"/>
      <c r="I8" s="54"/>
      <c r="J8" s="300"/>
      <c r="K8" s="54" t="s">
        <v>159</v>
      </c>
      <c r="L8" s="2" t="s">
        <v>184</v>
      </c>
      <c r="M8" s="2" t="s">
        <v>184</v>
      </c>
      <c r="N8" s="2" t="s">
        <v>19</v>
      </c>
      <c r="O8" s="102" t="s">
        <v>211</v>
      </c>
      <c r="P8" s="54" t="s">
        <v>158</v>
      </c>
      <c r="Q8" s="197"/>
      <c r="R8" s="197"/>
      <c r="S8" s="2"/>
      <c r="T8" s="2"/>
      <c r="U8" s="4"/>
      <c r="V8" s="7"/>
      <c r="W8" s="7"/>
      <c r="X8" s="2"/>
      <c r="Y8" s="107"/>
      <c r="Z8" s="107"/>
      <c r="AA8"/>
      <c r="AC8"/>
    </row>
    <row r="9" spans="1:33" ht="15.75" customHeight="1">
      <c r="A9" s="188">
        <v>8</v>
      </c>
      <c r="B9" s="217"/>
      <c r="C9" s="190" t="s">
        <v>155</v>
      </c>
      <c r="D9" s="317"/>
      <c r="E9" s="58" t="s">
        <v>155</v>
      </c>
      <c r="F9" s="290" t="s">
        <v>132</v>
      </c>
      <c r="G9" s="54" t="s">
        <v>214</v>
      </c>
      <c r="H9" s="54"/>
      <c r="I9" s="54"/>
      <c r="J9" s="300"/>
      <c r="K9" s="54" t="s">
        <v>157</v>
      </c>
      <c r="L9" s="2" t="s">
        <v>181</v>
      </c>
      <c r="M9" s="2" t="s">
        <v>181</v>
      </c>
      <c r="N9" s="2" t="s">
        <v>24</v>
      </c>
      <c r="O9" s="102" t="s">
        <v>211</v>
      </c>
      <c r="P9" s="54" t="s">
        <v>158</v>
      </c>
      <c r="Q9" s="197" t="s">
        <v>182</v>
      </c>
      <c r="R9" s="197" t="s">
        <v>183</v>
      </c>
      <c r="S9" s="2"/>
      <c r="T9" s="2"/>
      <c r="U9" s="4"/>
      <c r="V9" s="1"/>
      <c r="W9" s="1"/>
      <c r="X9" s="2"/>
      <c r="Y9" s="107"/>
      <c r="Z9" s="107"/>
      <c r="AA9"/>
      <c r="AC9"/>
    </row>
    <row r="10" spans="1:33" ht="15.75" customHeight="1">
      <c r="A10" s="188">
        <v>9</v>
      </c>
      <c r="B10" s="217"/>
      <c r="C10" s="190" t="s">
        <v>22</v>
      </c>
      <c r="D10" s="317"/>
      <c r="E10" s="58" t="s">
        <v>52</v>
      </c>
      <c r="F10" s="291" t="s">
        <v>133</v>
      </c>
      <c r="G10" s="54" t="s">
        <v>50</v>
      </c>
      <c r="H10" s="54"/>
      <c r="I10" s="54"/>
      <c r="J10" s="300"/>
      <c r="K10" s="2"/>
      <c r="L10" s="54" t="s">
        <v>160</v>
      </c>
      <c r="M10" s="54" t="s">
        <v>160</v>
      </c>
      <c r="N10" s="2" t="s">
        <v>26</v>
      </c>
      <c r="O10" s="54" t="s">
        <v>150</v>
      </c>
      <c r="P10" s="54"/>
      <c r="Q10" s="197"/>
      <c r="R10" s="197"/>
      <c r="S10" s="2"/>
      <c r="T10" s="2"/>
      <c r="U10" s="4"/>
      <c r="V10" s="1"/>
      <c r="W10" s="1"/>
      <c r="X10" s="2"/>
      <c r="Y10" s="107"/>
      <c r="Z10" s="107"/>
      <c r="AA10"/>
      <c r="AC10"/>
    </row>
    <row r="11" spans="1:33" ht="15.75" customHeight="1">
      <c r="A11" s="188">
        <v>10</v>
      </c>
      <c r="B11" s="217"/>
      <c r="C11" s="190" t="s">
        <v>22</v>
      </c>
      <c r="D11" s="317"/>
      <c r="E11" s="58" t="s">
        <v>52</v>
      </c>
      <c r="F11" s="291" t="s">
        <v>134</v>
      </c>
      <c r="G11" s="54" t="s">
        <v>50</v>
      </c>
      <c r="H11" s="54"/>
      <c r="I11" s="54"/>
      <c r="J11" s="300"/>
      <c r="K11" s="2"/>
      <c r="L11" s="54" t="s">
        <v>160</v>
      </c>
      <c r="M11" s="54" t="s">
        <v>160</v>
      </c>
      <c r="N11" s="2" t="s">
        <v>26</v>
      </c>
      <c r="O11" s="54" t="s">
        <v>150</v>
      </c>
      <c r="P11" s="54"/>
      <c r="Q11" s="197"/>
      <c r="R11" s="197"/>
      <c r="S11" s="2"/>
      <c r="T11" s="2"/>
      <c r="U11" s="4"/>
      <c r="V11" s="1"/>
      <c r="W11" s="1"/>
      <c r="X11" s="1"/>
      <c r="Y11" s="57"/>
      <c r="Z11" s="57"/>
      <c r="AA11"/>
      <c r="AC11"/>
    </row>
    <row r="12" spans="1:33" ht="15.75" customHeight="1">
      <c r="A12" s="188">
        <v>11</v>
      </c>
      <c r="B12" s="217"/>
      <c r="C12" s="190" t="s">
        <v>22</v>
      </c>
      <c r="D12" s="317"/>
      <c r="E12" s="58" t="s">
        <v>32</v>
      </c>
      <c r="F12" s="290" t="s">
        <v>135</v>
      </c>
      <c r="G12" s="54" t="s">
        <v>214</v>
      </c>
      <c r="H12" s="54"/>
      <c r="I12" s="54"/>
      <c r="J12" s="300"/>
      <c r="K12" s="54" t="s">
        <v>312</v>
      </c>
      <c r="L12" s="2" t="s">
        <v>186</v>
      </c>
      <c r="M12" s="2" t="s">
        <v>186</v>
      </c>
      <c r="N12" s="2" t="s">
        <v>26</v>
      </c>
      <c r="O12" s="54" t="s">
        <v>150</v>
      </c>
      <c r="P12" s="54"/>
      <c r="Q12" s="197"/>
      <c r="R12" s="197"/>
      <c r="S12" s="2"/>
      <c r="T12" s="2"/>
      <c r="U12" s="4"/>
      <c r="V12" s="1"/>
      <c r="W12" s="1"/>
      <c r="X12" s="2"/>
      <c r="Y12" s="107"/>
      <c r="Z12" s="107"/>
      <c r="AA12"/>
      <c r="AC12"/>
    </row>
    <row r="13" spans="1:33" ht="15.75" customHeight="1">
      <c r="A13" s="188">
        <v>12</v>
      </c>
      <c r="B13" s="217"/>
      <c r="C13" s="190" t="s">
        <v>22</v>
      </c>
      <c r="D13" s="317"/>
      <c r="E13" s="58" t="s">
        <v>52</v>
      </c>
      <c r="F13" s="291" t="s">
        <v>136</v>
      </c>
      <c r="G13" s="54" t="s">
        <v>50</v>
      </c>
      <c r="H13" s="54"/>
      <c r="I13" s="54"/>
      <c r="J13" s="300"/>
      <c r="K13" s="9"/>
      <c r="L13" s="54" t="s">
        <v>160</v>
      </c>
      <c r="M13" s="54" t="s">
        <v>160</v>
      </c>
      <c r="N13" s="2" t="s">
        <v>26</v>
      </c>
      <c r="O13" s="54" t="s">
        <v>150</v>
      </c>
      <c r="P13" s="54"/>
      <c r="Q13" s="197"/>
      <c r="R13" s="197"/>
      <c r="S13" s="2"/>
      <c r="T13" s="2"/>
      <c r="U13" s="4"/>
      <c r="V13" s="1"/>
      <c r="W13" s="1"/>
      <c r="X13" s="2"/>
      <c r="Y13" s="107"/>
      <c r="Z13" s="107"/>
      <c r="AA13"/>
      <c r="AC13"/>
    </row>
    <row r="14" spans="1:33" ht="15.75" customHeight="1">
      <c r="A14" s="188">
        <v>13</v>
      </c>
      <c r="B14" s="217"/>
      <c r="C14" s="190" t="s">
        <v>22</v>
      </c>
      <c r="D14" s="317"/>
      <c r="E14" s="58" t="s">
        <v>52</v>
      </c>
      <c r="F14" s="291" t="s">
        <v>137</v>
      </c>
      <c r="G14" s="54" t="s">
        <v>50</v>
      </c>
      <c r="H14" s="54"/>
      <c r="I14" s="54"/>
      <c r="J14" s="300"/>
      <c r="K14" s="43"/>
      <c r="L14" s="54" t="s">
        <v>160</v>
      </c>
      <c r="M14" s="54" t="s">
        <v>160</v>
      </c>
      <c r="N14" s="2" t="s">
        <v>26</v>
      </c>
      <c r="O14" s="54" t="s">
        <v>150</v>
      </c>
      <c r="P14" s="54"/>
      <c r="Q14" s="197"/>
      <c r="R14" s="197"/>
      <c r="S14" s="2"/>
      <c r="T14" s="2"/>
      <c r="U14" s="4"/>
      <c r="V14" s="1"/>
      <c r="W14" s="1"/>
      <c r="X14" s="2"/>
      <c r="Y14" s="107"/>
      <c r="Z14" s="107"/>
      <c r="AA14"/>
      <c r="AC14"/>
    </row>
    <row r="15" spans="1:33" ht="15.75" customHeight="1">
      <c r="A15" s="188">
        <v>14</v>
      </c>
      <c r="B15" s="217"/>
      <c r="C15" s="190" t="s">
        <v>22</v>
      </c>
      <c r="D15" s="317"/>
      <c r="E15" s="58" t="s">
        <v>25</v>
      </c>
      <c r="F15" s="290" t="s">
        <v>138</v>
      </c>
      <c r="G15" s="54" t="s">
        <v>215</v>
      </c>
      <c r="H15" s="54"/>
      <c r="I15" s="54"/>
      <c r="J15" s="300"/>
      <c r="K15" s="52" t="s">
        <v>161</v>
      </c>
      <c r="L15" s="54" t="s">
        <v>190</v>
      </c>
      <c r="M15" s="54" t="s">
        <v>191</v>
      </c>
      <c r="N15" s="2" t="s">
        <v>19</v>
      </c>
      <c r="O15" s="54" t="s">
        <v>150</v>
      </c>
      <c r="P15" s="54"/>
      <c r="Q15" s="197"/>
      <c r="R15" s="197"/>
      <c r="S15" s="2"/>
      <c r="T15" s="2"/>
      <c r="U15" s="4"/>
      <c r="V15" s="1"/>
      <c r="W15" s="1"/>
      <c r="X15" s="2"/>
      <c r="Y15" s="107"/>
      <c r="Z15" s="107"/>
      <c r="AA15"/>
      <c r="AC15"/>
    </row>
    <row r="16" spans="1:33" ht="15.75" customHeight="1">
      <c r="A16" s="188">
        <v>15</v>
      </c>
      <c r="B16" s="217"/>
      <c r="C16" s="190" t="s">
        <v>22</v>
      </c>
      <c r="D16" s="317"/>
      <c r="E16" s="58" t="s">
        <v>52</v>
      </c>
      <c r="F16" s="291" t="s">
        <v>139</v>
      </c>
      <c r="G16" s="54" t="s">
        <v>50</v>
      </c>
      <c r="H16" s="54"/>
      <c r="I16" s="54"/>
      <c r="J16" s="300"/>
      <c r="K16" s="43"/>
      <c r="L16" s="54" t="s">
        <v>192</v>
      </c>
      <c r="M16" s="54" t="s">
        <v>192</v>
      </c>
      <c r="N16" s="2" t="s">
        <v>26</v>
      </c>
      <c r="O16" s="54" t="s">
        <v>150</v>
      </c>
      <c r="P16" s="54"/>
      <c r="Q16" s="197"/>
      <c r="R16" s="197"/>
      <c r="S16" s="2"/>
      <c r="T16" s="2"/>
      <c r="U16" s="4"/>
      <c r="V16" s="1"/>
      <c r="W16" s="1"/>
      <c r="X16" s="2"/>
      <c r="Y16" s="107"/>
      <c r="Z16" s="107"/>
      <c r="AA16"/>
      <c r="AC16"/>
    </row>
    <row r="17" spans="1:29" ht="15.75" customHeight="1">
      <c r="A17" s="188">
        <v>16</v>
      </c>
      <c r="B17" s="217"/>
      <c r="C17" s="190" t="s">
        <v>22</v>
      </c>
      <c r="D17" s="317"/>
      <c r="E17" s="58" t="s">
        <v>36</v>
      </c>
      <c r="F17" s="290" t="s">
        <v>140</v>
      </c>
      <c r="G17" s="54" t="s">
        <v>215</v>
      </c>
      <c r="H17" s="54"/>
      <c r="I17" s="54"/>
      <c r="J17" s="300"/>
      <c r="K17" s="52" t="s">
        <v>161</v>
      </c>
      <c r="L17" s="54" t="s">
        <v>193</v>
      </c>
      <c r="M17" s="54" t="s">
        <v>194</v>
      </c>
      <c r="N17" s="2" t="s">
        <v>19</v>
      </c>
      <c r="O17" s="54" t="s">
        <v>150</v>
      </c>
      <c r="P17" s="54"/>
      <c r="Q17" s="197"/>
      <c r="R17" s="197"/>
      <c r="S17" s="2"/>
      <c r="T17" s="2"/>
      <c r="U17" s="4"/>
      <c r="V17" s="1"/>
      <c r="W17" s="1"/>
      <c r="X17" s="2"/>
      <c r="Y17" s="107"/>
      <c r="Z17" s="107"/>
      <c r="AA17"/>
      <c r="AC17"/>
    </row>
    <row r="18" spans="1:29" ht="15.75" customHeight="1">
      <c r="A18" s="188">
        <v>17</v>
      </c>
      <c r="B18" s="217"/>
      <c r="C18" s="190" t="s">
        <v>16</v>
      </c>
      <c r="D18" s="317"/>
      <c r="E18" s="58" t="s">
        <v>58</v>
      </c>
      <c r="F18" s="290" t="s">
        <v>141</v>
      </c>
      <c r="G18" s="54" t="s">
        <v>214</v>
      </c>
      <c r="H18" s="54"/>
      <c r="I18" s="54"/>
      <c r="J18" s="300"/>
      <c r="K18" s="55" t="s">
        <v>162</v>
      </c>
      <c r="L18" s="54" t="s">
        <v>195</v>
      </c>
      <c r="M18" s="54" t="s">
        <v>196</v>
      </c>
      <c r="N18" s="2" t="s">
        <v>26</v>
      </c>
      <c r="O18" s="54" t="s">
        <v>150</v>
      </c>
      <c r="P18" s="54"/>
      <c r="Q18" s="197"/>
      <c r="R18" s="197"/>
      <c r="S18" s="2"/>
      <c r="T18" s="2"/>
      <c r="U18" s="4"/>
      <c r="V18" s="1"/>
      <c r="W18" s="1"/>
      <c r="X18" s="2"/>
      <c r="Y18" s="107"/>
      <c r="Z18" s="107"/>
      <c r="AA18"/>
      <c r="AC18"/>
    </row>
    <row r="19" spans="1:29" ht="15.75" customHeight="1">
      <c r="A19" s="188">
        <v>18</v>
      </c>
      <c r="B19" s="217"/>
      <c r="C19" s="190" t="s">
        <v>22</v>
      </c>
      <c r="D19" s="317"/>
      <c r="E19" s="59" t="s">
        <v>52</v>
      </c>
      <c r="F19" s="291" t="s">
        <v>142</v>
      </c>
      <c r="G19" s="54" t="s">
        <v>50</v>
      </c>
      <c r="H19" s="54"/>
      <c r="I19" s="54"/>
      <c r="J19" s="300"/>
      <c r="K19" s="43"/>
      <c r="L19" s="54" t="s">
        <v>160</v>
      </c>
      <c r="M19" s="54" t="s">
        <v>160</v>
      </c>
      <c r="N19" s="2" t="s">
        <v>26</v>
      </c>
      <c r="O19" s="54" t="s">
        <v>150</v>
      </c>
      <c r="P19" s="54"/>
      <c r="Q19" s="197"/>
      <c r="R19" s="197"/>
      <c r="S19" s="2"/>
      <c r="T19" s="2"/>
      <c r="U19" s="4"/>
      <c r="V19" s="1"/>
      <c r="W19" s="1"/>
      <c r="X19" s="2"/>
      <c r="Y19" s="107"/>
      <c r="Z19" s="107"/>
      <c r="AA19"/>
      <c r="AC19"/>
    </row>
    <row r="20" spans="1:29" ht="15.75" customHeight="1">
      <c r="A20" s="188">
        <v>19</v>
      </c>
      <c r="B20" s="217"/>
      <c r="C20" s="190" t="s">
        <v>22</v>
      </c>
      <c r="D20" s="317"/>
      <c r="E20" s="58" t="s">
        <v>52</v>
      </c>
      <c r="F20" s="291" t="s">
        <v>143</v>
      </c>
      <c r="G20" s="54" t="s">
        <v>50</v>
      </c>
      <c r="H20" s="54"/>
      <c r="I20" s="54"/>
      <c r="J20" s="300"/>
      <c r="K20" s="43"/>
      <c r="L20" s="54" t="s">
        <v>160</v>
      </c>
      <c r="M20" s="54" t="s">
        <v>160</v>
      </c>
      <c r="N20" s="2" t="s">
        <v>26</v>
      </c>
      <c r="O20" s="54" t="s">
        <v>150</v>
      </c>
      <c r="P20" s="54"/>
      <c r="Q20" s="197"/>
      <c r="R20" s="197"/>
      <c r="S20" s="2"/>
      <c r="T20" s="2"/>
      <c r="U20" s="4"/>
      <c r="V20" s="1"/>
      <c r="W20" s="1"/>
      <c r="X20" s="2"/>
      <c r="Y20" s="107"/>
      <c r="Z20" s="107"/>
      <c r="AA20"/>
      <c r="AC20"/>
    </row>
    <row r="21" spans="1:29" ht="15.75" customHeight="1">
      <c r="A21" s="188">
        <v>20</v>
      </c>
      <c r="B21" s="217"/>
      <c r="C21" s="190" t="s">
        <v>22</v>
      </c>
      <c r="D21" s="317"/>
      <c r="E21" s="58" t="s">
        <v>52</v>
      </c>
      <c r="F21" s="291" t="s">
        <v>144</v>
      </c>
      <c r="G21" s="54" t="s">
        <v>50</v>
      </c>
      <c r="H21" s="54"/>
      <c r="I21" s="54"/>
      <c r="J21" s="300"/>
      <c r="K21" s="43"/>
      <c r="L21" s="54" t="s">
        <v>160</v>
      </c>
      <c r="M21" s="54" t="s">
        <v>160</v>
      </c>
      <c r="N21" s="2" t="s">
        <v>26</v>
      </c>
      <c r="O21" s="54" t="s">
        <v>150</v>
      </c>
      <c r="P21" s="54"/>
      <c r="Q21" s="197"/>
      <c r="R21" s="197"/>
      <c r="S21" s="2"/>
      <c r="T21" s="2"/>
      <c r="U21" s="4"/>
      <c r="V21" s="1"/>
      <c r="W21" s="1"/>
      <c r="X21" s="2"/>
      <c r="Y21" s="107"/>
      <c r="Z21" s="107"/>
      <c r="AA21"/>
      <c r="AC21"/>
    </row>
    <row r="22" spans="1:29" ht="15.75" customHeight="1">
      <c r="A22" s="188">
        <v>21</v>
      </c>
      <c r="B22" s="217"/>
      <c r="C22" s="190" t="s">
        <v>22</v>
      </c>
      <c r="D22" s="317"/>
      <c r="E22" s="58" t="s">
        <v>25</v>
      </c>
      <c r="F22" s="290" t="s">
        <v>145</v>
      </c>
      <c r="G22" s="54" t="s">
        <v>214</v>
      </c>
      <c r="H22" s="54"/>
      <c r="I22" s="54"/>
      <c r="J22" s="300"/>
      <c r="K22" s="44" t="s">
        <v>449</v>
      </c>
      <c r="L22" s="54" t="s">
        <v>163</v>
      </c>
      <c r="M22" s="54" t="s">
        <v>163</v>
      </c>
      <c r="N22" s="2" t="s">
        <v>41</v>
      </c>
      <c r="O22" s="54" t="s">
        <v>150</v>
      </c>
      <c r="P22" s="54"/>
      <c r="Q22" s="197"/>
      <c r="R22" s="197"/>
      <c r="S22" s="2"/>
      <c r="T22" s="2"/>
      <c r="U22" s="4"/>
      <c r="V22" s="1"/>
      <c r="W22" s="1"/>
      <c r="X22" s="2"/>
      <c r="Y22" s="107"/>
      <c r="Z22" s="107"/>
      <c r="AA22"/>
      <c r="AC22"/>
    </row>
    <row r="23" spans="1:29" ht="15.75" customHeight="1">
      <c r="A23" s="188">
        <v>22</v>
      </c>
      <c r="B23" s="217"/>
      <c r="C23" s="190" t="s">
        <v>16</v>
      </c>
      <c r="D23" s="317"/>
      <c r="E23" s="58" t="s">
        <v>58</v>
      </c>
      <c r="F23" s="288" t="s">
        <v>146</v>
      </c>
      <c r="G23" s="54" t="s">
        <v>226</v>
      </c>
      <c r="H23" s="54"/>
      <c r="I23" s="54"/>
      <c r="J23" s="300"/>
      <c r="K23" s="55" t="s">
        <v>304</v>
      </c>
      <c r="L23" s="2" t="s">
        <v>184</v>
      </c>
      <c r="M23" s="2" t="s">
        <v>197</v>
      </c>
      <c r="N23" s="2" t="s">
        <v>19</v>
      </c>
      <c r="O23" s="54" t="s">
        <v>150</v>
      </c>
      <c r="P23" s="54"/>
      <c r="Q23" s="197"/>
      <c r="R23" s="197"/>
      <c r="S23" s="2"/>
      <c r="T23" s="2"/>
      <c r="U23" s="4"/>
      <c r="V23" s="1"/>
      <c r="W23" s="1"/>
      <c r="X23" s="1"/>
      <c r="Y23" s="57"/>
      <c r="Z23" s="57"/>
      <c r="AA23"/>
      <c r="AC23"/>
    </row>
    <row r="24" spans="1:29" ht="15.75" customHeight="1">
      <c r="A24" s="188">
        <v>23</v>
      </c>
      <c r="B24" s="217"/>
      <c r="C24" s="190" t="s">
        <v>16</v>
      </c>
      <c r="D24" s="317"/>
      <c r="E24" s="58" t="s">
        <v>58</v>
      </c>
      <c r="F24" s="292" t="s">
        <v>147</v>
      </c>
      <c r="G24" s="54" t="s">
        <v>42</v>
      </c>
      <c r="H24" s="54"/>
      <c r="I24" s="54"/>
      <c r="J24" s="300"/>
      <c r="K24" s="180" t="s">
        <v>261</v>
      </c>
      <c r="L24" s="2" t="s">
        <v>201</v>
      </c>
      <c r="M24" s="2" t="s">
        <v>201</v>
      </c>
      <c r="N24" s="2" t="s">
        <v>41</v>
      </c>
      <c r="O24" s="54" t="s">
        <v>150</v>
      </c>
      <c r="P24" s="54"/>
      <c r="Q24" s="197"/>
      <c r="R24" s="197"/>
      <c r="S24" s="2"/>
      <c r="T24" s="2"/>
      <c r="U24" s="4"/>
      <c r="V24" s="1"/>
      <c r="W24" s="1"/>
      <c r="X24" s="1"/>
      <c r="Y24" s="57"/>
      <c r="Z24" s="57"/>
      <c r="AA24"/>
      <c r="AC24"/>
    </row>
    <row r="25" spans="1:29" ht="15.75" customHeight="1">
      <c r="A25" s="188">
        <v>24</v>
      </c>
      <c r="B25" s="63"/>
      <c r="C25" s="190" t="s">
        <v>22</v>
      </c>
      <c r="D25" s="317"/>
      <c r="E25" s="58" t="s">
        <v>36</v>
      </c>
      <c r="F25" s="292" t="s">
        <v>148</v>
      </c>
      <c r="G25" s="54" t="s">
        <v>42</v>
      </c>
      <c r="H25" s="54"/>
      <c r="I25" s="54"/>
      <c r="J25" s="300"/>
      <c r="K25" s="45" t="s">
        <v>261</v>
      </c>
      <c r="L25" s="2" t="s">
        <v>202</v>
      </c>
      <c r="M25" s="2" t="s">
        <v>202</v>
      </c>
      <c r="N25" s="2" t="s">
        <v>41</v>
      </c>
      <c r="O25" s="54" t="s">
        <v>150</v>
      </c>
      <c r="P25" s="54"/>
      <c r="Q25" s="198"/>
      <c r="R25" s="198"/>
      <c r="S25" s="6"/>
      <c r="T25" s="3"/>
      <c r="U25" s="10"/>
      <c r="V25" s="10"/>
      <c r="W25" s="10"/>
      <c r="X25" s="3"/>
      <c r="Y25" s="46"/>
      <c r="Z25" s="46"/>
      <c r="AA25"/>
      <c r="AC25"/>
    </row>
    <row r="26" spans="1:29" ht="15.75" customHeight="1">
      <c r="A26" s="188">
        <v>25</v>
      </c>
      <c r="B26" s="63"/>
      <c r="C26" s="190" t="s">
        <v>22</v>
      </c>
      <c r="D26" s="190"/>
      <c r="E26" s="16" t="s">
        <v>32</v>
      </c>
      <c r="F26" s="290" t="s">
        <v>149</v>
      </c>
      <c r="G26" s="54" t="s">
        <v>214</v>
      </c>
      <c r="H26" s="54"/>
      <c r="I26" s="54"/>
      <c r="J26" s="300"/>
      <c r="K26" s="180" t="s">
        <v>448</v>
      </c>
      <c r="L26" s="2" t="s">
        <v>203</v>
      </c>
      <c r="M26" s="2" t="s">
        <v>203</v>
      </c>
      <c r="N26" s="2" t="s">
        <v>19</v>
      </c>
      <c r="O26" s="54" t="s">
        <v>150</v>
      </c>
      <c r="P26" s="54"/>
      <c r="Q26" s="198"/>
      <c r="R26" s="198"/>
      <c r="S26" s="6"/>
      <c r="T26" s="3"/>
      <c r="U26" s="10"/>
      <c r="V26" s="10"/>
      <c r="W26" s="10"/>
      <c r="X26" s="3"/>
      <c r="Y26" s="46"/>
      <c r="Z26" s="46"/>
      <c r="AA26"/>
      <c r="AC26"/>
    </row>
    <row r="27" spans="1:29" ht="15.75" customHeight="1">
      <c r="A27" s="188">
        <v>26</v>
      </c>
      <c r="B27" s="63"/>
      <c r="C27" s="190" t="s">
        <v>22</v>
      </c>
      <c r="D27" s="190"/>
      <c r="E27" s="16" t="s">
        <v>25</v>
      </c>
      <c r="F27" s="290" t="s">
        <v>165</v>
      </c>
      <c r="G27" s="54" t="s">
        <v>33</v>
      </c>
      <c r="H27" s="54"/>
      <c r="I27" s="54"/>
      <c r="J27" s="300"/>
      <c r="K27" s="55" t="s">
        <v>166</v>
      </c>
      <c r="L27" s="2" t="s">
        <v>204</v>
      </c>
      <c r="M27" s="2" t="s">
        <v>204</v>
      </c>
      <c r="N27" s="2" t="s">
        <v>19</v>
      </c>
      <c r="O27" s="102" t="s">
        <v>212</v>
      </c>
      <c r="P27" s="54" t="s">
        <v>164</v>
      </c>
      <c r="Q27" s="198"/>
      <c r="R27" s="198"/>
      <c r="S27" s="6"/>
      <c r="T27" s="6"/>
      <c r="U27" s="10"/>
      <c r="V27" s="10"/>
      <c r="W27" s="10"/>
      <c r="X27" s="6"/>
      <c r="Y27" s="47"/>
      <c r="Z27" s="47"/>
      <c r="AA27"/>
      <c r="AC27"/>
    </row>
    <row r="28" spans="1:29" ht="15.75" customHeight="1">
      <c r="A28" s="188">
        <v>27</v>
      </c>
      <c r="B28" s="63"/>
      <c r="C28" s="190" t="s">
        <v>22</v>
      </c>
      <c r="D28" s="190"/>
      <c r="E28" s="16" t="s">
        <v>25</v>
      </c>
      <c r="F28" s="288" t="s">
        <v>172</v>
      </c>
      <c r="G28" s="54" t="s">
        <v>226</v>
      </c>
      <c r="H28" s="54"/>
      <c r="I28" s="54"/>
      <c r="J28" s="300"/>
      <c r="K28" s="55" t="s">
        <v>167</v>
      </c>
      <c r="L28" s="2" t="s">
        <v>205</v>
      </c>
      <c r="M28" s="2" t="s">
        <v>205</v>
      </c>
      <c r="N28" s="2" t="s">
        <v>19</v>
      </c>
      <c r="O28" s="102" t="s">
        <v>212</v>
      </c>
      <c r="P28" s="54" t="s">
        <v>164</v>
      </c>
      <c r="Q28" s="198"/>
      <c r="R28" s="198"/>
      <c r="S28" s="6"/>
      <c r="T28" s="3"/>
      <c r="U28" s="10"/>
      <c r="V28" s="10"/>
      <c r="W28" s="10"/>
      <c r="X28" s="3"/>
      <c r="Y28" s="46"/>
      <c r="Z28" s="46"/>
      <c r="AA28"/>
      <c r="AC28"/>
    </row>
    <row r="29" spans="1:29" ht="15.75" customHeight="1">
      <c r="A29" s="188">
        <v>28</v>
      </c>
      <c r="B29" s="63"/>
      <c r="C29" s="190" t="s">
        <v>16</v>
      </c>
      <c r="D29" s="190"/>
      <c r="E29" s="16" t="s">
        <v>23</v>
      </c>
      <c r="F29" s="290" t="s">
        <v>168</v>
      </c>
      <c r="G29" s="54" t="s">
        <v>213</v>
      </c>
      <c r="H29" s="54"/>
      <c r="I29" s="54"/>
      <c r="J29" s="300"/>
      <c r="K29" s="55" t="s">
        <v>171</v>
      </c>
      <c r="L29" s="2" t="s">
        <v>208</v>
      </c>
      <c r="M29" s="2" t="s">
        <v>208</v>
      </c>
      <c r="N29" s="2" t="s">
        <v>24</v>
      </c>
      <c r="O29" s="102" t="s">
        <v>212</v>
      </c>
      <c r="P29" s="54" t="s">
        <v>164</v>
      </c>
      <c r="Q29" s="198"/>
      <c r="R29" s="198"/>
      <c r="S29" s="6"/>
      <c r="T29" s="3"/>
      <c r="U29" s="10"/>
      <c r="V29" s="10"/>
      <c r="W29" s="10"/>
      <c r="X29" s="3"/>
      <c r="Y29" s="46"/>
      <c r="Z29" s="46"/>
      <c r="AA29"/>
      <c r="AC29"/>
    </row>
    <row r="30" spans="1:29" ht="15.75" customHeight="1">
      <c r="A30" s="188">
        <v>29</v>
      </c>
      <c r="B30" s="63"/>
      <c r="C30" s="190" t="s">
        <v>16</v>
      </c>
      <c r="D30" s="190"/>
      <c r="E30" s="16" t="s">
        <v>23</v>
      </c>
      <c r="F30" s="184" t="s">
        <v>293</v>
      </c>
      <c r="G30" s="54" t="s">
        <v>214</v>
      </c>
      <c r="H30" s="54"/>
      <c r="I30" s="54"/>
      <c r="J30" s="300"/>
      <c r="K30" s="45" t="s">
        <v>319</v>
      </c>
      <c r="L30" s="2" t="s">
        <v>153</v>
      </c>
      <c r="M30" s="2" t="s">
        <v>153</v>
      </c>
      <c r="N30" s="2" t="s">
        <v>19</v>
      </c>
      <c r="O30" s="102" t="s">
        <v>212</v>
      </c>
      <c r="P30" s="54" t="s">
        <v>164</v>
      </c>
      <c r="Q30" s="198"/>
      <c r="R30" s="198"/>
      <c r="S30" s="6"/>
      <c r="T30" s="3"/>
      <c r="U30" s="10"/>
      <c r="V30" s="10"/>
      <c r="W30" s="10"/>
      <c r="X30" s="3"/>
      <c r="Y30" s="46"/>
      <c r="Z30" s="46"/>
      <c r="AA30"/>
      <c r="AC30"/>
    </row>
    <row r="31" spans="1:29" ht="15.75" customHeight="1">
      <c r="A31" s="188">
        <v>30</v>
      </c>
      <c r="B31" s="63"/>
      <c r="C31" s="190" t="s">
        <v>16</v>
      </c>
      <c r="D31" s="190"/>
      <c r="E31" s="16" t="s">
        <v>23</v>
      </c>
      <c r="F31" s="184" t="s">
        <v>169</v>
      </c>
      <c r="G31" s="54" t="s">
        <v>213</v>
      </c>
      <c r="H31" s="54"/>
      <c r="I31" s="54"/>
      <c r="J31" s="300"/>
      <c r="K31" s="45" t="s">
        <v>259</v>
      </c>
      <c r="L31" s="2" t="s">
        <v>205</v>
      </c>
      <c r="M31" s="2" t="s">
        <v>205</v>
      </c>
      <c r="N31" s="2" t="s">
        <v>24</v>
      </c>
      <c r="O31" s="102" t="s">
        <v>212</v>
      </c>
      <c r="P31" s="54" t="s">
        <v>164</v>
      </c>
      <c r="Q31" s="198"/>
      <c r="R31" s="198"/>
      <c r="S31" s="6"/>
      <c r="T31" s="3"/>
      <c r="U31" s="10"/>
      <c r="V31" s="10"/>
      <c r="W31" s="10"/>
      <c r="X31" s="3"/>
      <c r="Y31" s="46"/>
      <c r="Z31" s="46"/>
      <c r="AA31"/>
      <c r="AC31"/>
    </row>
    <row r="32" spans="1:29" ht="15.75" customHeight="1">
      <c r="A32" s="188">
        <v>31</v>
      </c>
      <c r="B32" s="63"/>
      <c r="C32" s="190" t="s">
        <v>16</v>
      </c>
      <c r="D32" s="317"/>
      <c r="E32" s="58" t="s">
        <v>23</v>
      </c>
      <c r="F32" s="290" t="s">
        <v>170</v>
      </c>
      <c r="G32" s="73" t="s">
        <v>213</v>
      </c>
      <c r="H32" s="54"/>
      <c r="I32" s="195"/>
      <c r="J32" s="301"/>
      <c r="K32" s="60" t="s">
        <v>171</v>
      </c>
      <c r="L32" s="2" t="s">
        <v>209</v>
      </c>
      <c r="M32" s="2" t="s">
        <v>209</v>
      </c>
      <c r="N32" s="2" t="s">
        <v>19</v>
      </c>
      <c r="O32" s="102" t="s">
        <v>212</v>
      </c>
      <c r="P32" s="61" t="s">
        <v>164</v>
      </c>
      <c r="Q32" s="199"/>
      <c r="R32" s="199"/>
      <c r="S32" s="56"/>
      <c r="T32" s="49"/>
      <c r="U32" s="62"/>
      <c r="V32" s="62"/>
      <c r="W32" s="62"/>
      <c r="X32" s="49"/>
      <c r="Y32" s="46"/>
      <c r="Z32" s="46"/>
      <c r="AA32"/>
      <c r="AC32"/>
    </row>
    <row r="33" spans="1:29" ht="15.75" customHeight="1">
      <c r="A33" s="188">
        <v>32</v>
      </c>
      <c r="B33" s="63"/>
      <c r="C33" s="190" t="s">
        <v>16</v>
      </c>
      <c r="D33" s="317"/>
      <c r="E33" s="58" t="s">
        <v>23</v>
      </c>
      <c r="F33" s="288" t="s">
        <v>173</v>
      </c>
      <c r="G33" s="54" t="s">
        <v>226</v>
      </c>
      <c r="H33" s="54"/>
      <c r="I33" s="61"/>
      <c r="J33" s="302"/>
      <c r="K33" s="60" t="s">
        <v>304</v>
      </c>
      <c r="L33" s="2" t="s">
        <v>206</v>
      </c>
      <c r="M33" s="2" t="s">
        <v>206</v>
      </c>
      <c r="N33" s="2" t="s">
        <v>24</v>
      </c>
      <c r="O33" s="102" t="s">
        <v>212</v>
      </c>
      <c r="P33" s="61" t="s">
        <v>164</v>
      </c>
      <c r="Q33" s="200"/>
      <c r="R33" s="200"/>
      <c r="S33" s="67"/>
      <c r="T33" s="67"/>
      <c r="U33" s="67"/>
      <c r="V33" s="67"/>
      <c r="W33" s="67"/>
      <c r="X33" s="67"/>
      <c r="Y33" s="46"/>
      <c r="Z33" s="46"/>
      <c r="AA33" s="48"/>
      <c r="AB33" s="48"/>
      <c r="AC33"/>
    </row>
    <row r="34" spans="1:29" ht="15.75" customHeight="1">
      <c r="A34" s="188">
        <v>33</v>
      </c>
      <c r="B34" s="63"/>
      <c r="C34" s="190" t="s">
        <v>16</v>
      </c>
      <c r="D34" s="317"/>
      <c r="E34" s="58" t="s">
        <v>23</v>
      </c>
      <c r="F34" s="184" t="s">
        <v>174</v>
      </c>
      <c r="G34" s="54" t="s">
        <v>214</v>
      </c>
      <c r="H34" s="209"/>
      <c r="I34" s="211"/>
      <c r="J34" s="303"/>
      <c r="K34" s="210" t="s">
        <v>260</v>
      </c>
      <c r="L34" s="70" t="s">
        <v>185</v>
      </c>
      <c r="M34" s="70" t="s">
        <v>185</v>
      </c>
      <c r="N34" s="70" t="s">
        <v>19</v>
      </c>
      <c r="O34" s="102" t="s">
        <v>212</v>
      </c>
      <c r="P34" s="61" t="s">
        <v>164</v>
      </c>
      <c r="Q34" s="201"/>
      <c r="R34" s="201"/>
      <c r="S34" s="70"/>
      <c r="T34" s="70"/>
      <c r="U34" s="68"/>
      <c r="V34" s="69"/>
      <c r="W34" s="69"/>
      <c r="X34" s="71"/>
      <c r="Y34" s="47"/>
      <c r="Z34" s="47"/>
      <c r="AA34" s="48"/>
      <c r="AB34" s="48"/>
      <c r="AC34"/>
    </row>
    <row r="35" spans="1:29" ht="15.75" customHeight="1">
      <c r="A35" s="188">
        <v>34</v>
      </c>
      <c r="B35" s="63"/>
      <c r="C35" s="190" t="s">
        <v>16</v>
      </c>
      <c r="D35" s="318"/>
      <c r="E35" s="74" t="s">
        <v>58</v>
      </c>
      <c r="F35" s="222" t="s">
        <v>175</v>
      </c>
      <c r="G35" s="61" t="s">
        <v>213</v>
      </c>
      <c r="H35" s="54"/>
      <c r="I35" s="100"/>
      <c r="J35" s="303"/>
      <c r="K35" s="181" t="s">
        <v>319</v>
      </c>
      <c r="L35" s="77" t="s">
        <v>207</v>
      </c>
      <c r="M35" s="182" t="s">
        <v>294</v>
      </c>
      <c r="N35" s="77" t="s">
        <v>24</v>
      </c>
      <c r="O35" s="102" t="s">
        <v>212</v>
      </c>
      <c r="P35" s="61" t="s">
        <v>164</v>
      </c>
      <c r="Q35" s="202"/>
      <c r="R35" s="202"/>
      <c r="S35" s="77"/>
      <c r="T35" s="77"/>
      <c r="U35" s="75"/>
      <c r="V35" s="76"/>
      <c r="W35" s="76"/>
      <c r="X35" s="78"/>
      <c r="Y35" s="46"/>
      <c r="Z35" s="46"/>
      <c r="AA35" s="48"/>
      <c r="AB35" s="48"/>
      <c r="AC35"/>
    </row>
    <row r="36" spans="1:29" ht="15.75" customHeight="1">
      <c r="A36" s="188">
        <v>35</v>
      </c>
      <c r="B36" s="187">
        <v>44404</v>
      </c>
      <c r="C36" s="189" t="s">
        <v>22</v>
      </c>
      <c r="D36" s="318"/>
      <c r="E36" s="74" t="s">
        <v>198</v>
      </c>
      <c r="F36" s="222" t="s">
        <v>199</v>
      </c>
      <c r="G36" s="61" t="s">
        <v>21</v>
      </c>
      <c r="H36" s="54"/>
      <c r="I36" s="61"/>
      <c r="J36" s="302"/>
      <c r="K36" s="60"/>
      <c r="L36" s="77" t="s">
        <v>200</v>
      </c>
      <c r="M36" s="77" t="s">
        <v>200</v>
      </c>
      <c r="N36" s="77" t="s">
        <v>24</v>
      </c>
      <c r="O36" s="61" t="s">
        <v>150</v>
      </c>
      <c r="P36" s="100"/>
      <c r="Q36" s="202"/>
      <c r="R36" s="202"/>
      <c r="S36" s="77"/>
      <c r="T36" s="77"/>
      <c r="U36" s="75"/>
      <c r="V36" s="76"/>
      <c r="W36" s="76"/>
      <c r="X36" s="78"/>
      <c r="Y36" s="46"/>
      <c r="Z36" s="46"/>
      <c r="AA36" s="48"/>
      <c r="AB36" s="48"/>
      <c r="AC36" t="s">
        <v>221</v>
      </c>
    </row>
    <row r="37" spans="1:29" ht="15.75" customHeight="1">
      <c r="A37" s="188">
        <v>36</v>
      </c>
      <c r="B37" s="187">
        <v>44407</v>
      </c>
      <c r="C37" s="215" t="s">
        <v>16</v>
      </c>
      <c r="D37" s="215"/>
      <c r="E37" s="65" t="s">
        <v>23</v>
      </c>
      <c r="F37" s="288" t="s">
        <v>262</v>
      </c>
      <c r="G37" s="51" t="s">
        <v>226</v>
      </c>
      <c r="H37" s="54"/>
      <c r="I37" s="51"/>
      <c r="J37" s="304"/>
      <c r="K37" s="51"/>
      <c r="L37" s="176" t="s">
        <v>270</v>
      </c>
      <c r="M37" s="176" t="s">
        <v>270</v>
      </c>
      <c r="N37" s="70" t="s">
        <v>19</v>
      </c>
      <c r="O37" s="178" t="s">
        <v>212</v>
      </c>
      <c r="P37" s="178" t="s">
        <v>164</v>
      </c>
      <c r="Q37" s="203" t="s">
        <v>281</v>
      </c>
      <c r="R37" s="203" t="s">
        <v>285</v>
      </c>
      <c r="S37" s="70"/>
      <c r="T37" s="70"/>
      <c r="U37" s="68"/>
      <c r="V37" s="69"/>
      <c r="W37" s="69"/>
      <c r="X37" s="67"/>
      <c r="Y37" s="46"/>
      <c r="Z37" s="46"/>
      <c r="AA37" s="48"/>
      <c r="AB37" s="48"/>
      <c r="AC37"/>
    </row>
    <row r="38" spans="1:29" ht="15.75" customHeight="1">
      <c r="A38" s="188">
        <v>37</v>
      </c>
      <c r="B38" s="187">
        <v>44407</v>
      </c>
      <c r="C38" s="215" t="s">
        <v>16</v>
      </c>
      <c r="D38" s="215"/>
      <c r="E38" s="65" t="s">
        <v>58</v>
      </c>
      <c r="F38" s="194" t="s">
        <v>263</v>
      </c>
      <c r="G38" s="51" t="s">
        <v>226</v>
      </c>
      <c r="H38" s="54"/>
      <c r="I38" s="51"/>
      <c r="J38" s="304"/>
      <c r="K38" s="51" t="s">
        <v>478</v>
      </c>
      <c r="L38" s="176" t="s">
        <v>271</v>
      </c>
      <c r="M38" s="176" t="s">
        <v>277</v>
      </c>
      <c r="N38" s="70" t="s">
        <v>19</v>
      </c>
      <c r="O38" s="178" t="s">
        <v>212</v>
      </c>
      <c r="P38" s="178" t="s">
        <v>164</v>
      </c>
      <c r="Q38" s="203" t="s">
        <v>282</v>
      </c>
      <c r="R38" s="203" t="s">
        <v>286</v>
      </c>
      <c r="S38" s="70"/>
      <c r="T38" s="70"/>
      <c r="U38" s="68"/>
      <c r="V38" s="69"/>
      <c r="W38" s="69"/>
      <c r="X38" s="67"/>
      <c r="Y38" s="46"/>
      <c r="Z38" s="46"/>
      <c r="AA38" s="48"/>
      <c r="AB38" s="48"/>
      <c r="AC38"/>
    </row>
    <row r="39" spans="1:29" ht="15.75" customHeight="1">
      <c r="A39" s="188">
        <v>38</v>
      </c>
      <c r="B39" s="187">
        <v>44407</v>
      </c>
      <c r="C39" s="215" t="s">
        <v>16</v>
      </c>
      <c r="D39" s="215"/>
      <c r="E39" s="65" t="s">
        <v>58</v>
      </c>
      <c r="F39" s="194" t="s">
        <v>264</v>
      </c>
      <c r="G39" s="51" t="s">
        <v>213</v>
      </c>
      <c r="H39" s="54"/>
      <c r="I39" s="51"/>
      <c r="J39" s="304"/>
      <c r="K39" s="51" t="s">
        <v>319</v>
      </c>
      <c r="L39" s="176" t="s">
        <v>272</v>
      </c>
      <c r="M39" s="176" t="s">
        <v>278</v>
      </c>
      <c r="N39" s="70" t="s">
        <v>19</v>
      </c>
      <c r="O39" s="178" t="s">
        <v>212</v>
      </c>
      <c r="P39" s="178" t="s">
        <v>164</v>
      </c>
      <c r="Q39" s="203" t="s">
        <v>283</v>
      </c>
      <c r="R39" s="203" t="s">
        <v>287</v>
      </c>
      <c r="S39" s="70"/>
      <c r="T39" s="70"/>
      <c r="U39" s="68"/>
      <c r="V39" s="69"/>
      <c r="W39" s="69"/>
      <c r="X39" s="67"/>
      <c r="Y39" s="46"/>
      <c r="Z39" s="46"/>
      <c r="AA39" s="48"/>
      <c r="AB39" s="48"/>
      <c r="AC39"/>
    </row>
    <row r="40" spans="1:29" ht="15.75" customHeight="1">
      <c r="A40" s="188">
        <v>39</v>
      </c>
      <c r="B40" s="187">
        <v>44407</v>
      </c>
      <c r="C40" s="215" t="s">
        <v>22</v>
      </c>
      <c r="D40" s="215"/>
      <c r="E40" s="65" t="s">
        <v>25</v>
      </c>
      <c r="F40" s="288" t="s">
        <v>265</v>
      </c>
      <c r="G40" s="51" t="s">
        <v>226</v>
      </c>
      <c r="H40" s="54"/>
      <c r="I40" s="51"/>
      <c r="J40" s="304"/>
      <c r="K40" s="51" t="s">
        <v>156</v>
      </c>
      <c r="L40" s="176" t="s">
        <v>273</v>
      </c>
      <c r="M40" s="176" t="s">
        <v>273</v>
      </c>
      <c r="N40" s="70" t="s">
        <v>19</v>
      </c>
      <c r="O40" s="178" t="s">
        <v>211</v>
      </c>
      <c r="P40" s="178" t="s">
        <v>306</v>
      </c>
      <c r="Q40" s="203" t="s">
        <v>284</v>
      </c>
      <c r="R40" s="203" t="s">
        <v>288</v>
      </c>
      <c r="S40" s="70"/>
      <c r="T40" s="70"/>
      <c r="U40" s="68"/>
      <c r="V40" s="69"/>
      <c r="W40" s="69"/>
      <c r="X40" s="67"/>
      <c r="Y40" s="46"/>
      <c r="Z40" s="46"/>
      <c r="AA40" s="48"/>
      <c r="AB40" s="48"/>
      <c r="AC40"/>
    </row>
    <row r="41" spans="1:29" ht="15.75" customHeight="1">
      <c r="A41" s="188">
        <v>40</v>
      </c>
      <c r="B41" s="187">
        <v>44407</v>
      </c>
      <c r="C41" s="215" t="s">
        <v>22</v>
      </c>
      <c r="D41" s="215"/>
      <c r="E41" s="65" t="s">
        <v>25</v>
      </c>
      <c r="F41" s="288" t="s">
        <v>266</v>
      </c>
      <c r="G41" s="51" t="s">
        <v>226</v>
      </c>
      <c r="H41" s="54"/>
      <c r="I41" s="51"/>
      <c r="J41" s="304"/>
      <c r="K41" s="82" t="s">
        <v>304</v>
      </c>
      <c r="L41" s="176" t="s">
        <v>276</v>
      </c>
      <c r="M41" s="176" t="s">
        <v>279</v>
      </c>
      <c r="N41" s="70" t="s">
        <v>19</v>
      </c>
      <c r="O41" s="178" t="s">
        <v>211</v>
      </c>
      <c r="P41" s="178" t="s">
        <v>280</v>
      </c>
      <c r="Q41" s="201" t="s">
        <v>283</v>
      </c>
      <c r="R41" s="201" t="s">
        <v>291</v>
      </c>
      <c r="S41" s="70"/>
      <c r="T41" s="70"/>
      <c r="U41" s="68"/>
      <c r="V41" s="69"/>
      <c r="W41" s="69"/>
      <c r="X41" s="67"/>
      <c r="Y41" s="46"/>
      <c r="Z41" s="46"/>
      <c r="AA41" s="48"/>
      <c r="AB41" s="48"/>
      <c r="AC41"/>
    </row>
    <row r="42" spans="1:29" ht="15.75" customHeight="1">
      <c r="A42" s="188">
        <v>41</v>
      </c>
      <c r="B42" s="187">
        <v>44410</v>
      </c>
      <c r="C42" s="215" t="s">
        <v>16</v>
      </c>
      <c r="D42" s="215"/>
      <c r="E42" s="65" t="s">
        <v>23</v>
      </c>
      <c r="F42" s="288" t="s">
        <v>267</v>
      </c>
      <c r="G42" s="51" t="s">
        <v>226</v>
      </c>
      <c r="H42" s="54"/>
      <c r="I42" s="51"/>
      <c r="J42" s="304"/>
      <c r="K42" s="51" t="s">
        <v>156</v>
      </c>
      <c r="L42" s="176" t="s">
        <v>270</v>
      </c>
      <c r="M42" s="70"/>
      <c r="N42" s="70" t="s">
        <v>19</v>
      </c>
      <c r="O42" s="178" t="s">
        <v>212</v>
      </c>
      <c r="P42" s="178" t="s">
        <v>164</v>
      </c>
      <c r="Q42" s="203" t="s">
        <v>289</v>
      </c>
      <c r="R42" s="203" t="s">
        <v>291</v>
      </c>
      <c r="S42" s="70"/>
      <c r="T42" s="70"/>
      <c r="U42" s="68"/>
      <c r="V42" s="69"/>
      <c r="W42" s="69"/>
      <c r="X42" s="67"/>
      <c r="Y42" s="46"/>
      <c r="Z42" s="46"/>
      <c r="AA42" s="48"/>
      <c r="AB42" s="48"/>
      <c r="AC42"/>
    </row>
    <row r="43" spans="1:29" ht="15.75" customHeight="1">
      <c r="A43" s="188">
        <v>42</v>
      </c>
      <c r="B43" s="187">
        <v>44410</v>
      </c>
      <c r="C43" s="215" t="s">
        <v>16</v>
      </c>
      <c r="D43" s="215"/>
      <c r="E43" s="65" t="s">
        <v>17</v>
      </c>
      <c r="F43" s="185" t="s">
        <v>268</v>
      </c>
      <c r="G43" s="51" t="s">
        <v>213</v>
      </c>
      <c r="H43" s="54"/>
      <c r="I43" s="51"/>
      <c r="J43" s="304"/>
      <c r="K43" s="51" t="s">
        <v>171</v>
      </c>
      <c r="L43" s="176" t="s">
        <v>275</v>
      </c>
      <c r="M43" s="70"/>
      <c r="N43" s="70" t="s">
        <v>19</v>
      </c>
      <c r="O43" s="178" t="s">
        <v>212</v>
      </c>
      <c r="P43" s="178" t="s">
        <v>164</v>
      </c>
      <c r="Q43" s="203" t="s">
        <v>286</v>
      </c>
      <c r="R43" s="203" t="s">
        <v>285</v>
      </c>
      <c r="S43" s="70"/>
      <c r="T43" s="70"/>
      <c r="U43" s="68"/>
      <c r="V43" s="69"/>
      <c r="W43" s="69"/>
      <c r="X43" s="67"/>
      <c r="Y43" s="46"/>
      <c r="Z43" s="46"/>
      <c r="AA43" s="48"/>
      <c r="AB43" s="48"/>
      <c r="AC43"/>
    </row>
    <row r="44" spans="1:29" ht="15.75" customHeight="1">
      <c r="A44" s="188">
        <v>43</v>
      </c>
      <c r="B44" s="187">
        <v>44410</v>
      </c>
      <c r="C44" s="215" t="s">
        <v>16</v>
      </c>
      <c r="D44" s="215"/>
      <c r="E44" s="65" t="s">
        <v>17</v>
      </c>
      <c r="F44" s="184" t="s">
        <v>269</v>
      </c>
      <c r="G44" s="51" t="s">
        <v>213</v>
      </c>
      <c r="H44" s="54"/>
      <c r="I44" s="51"/>
      <c r="J44" s="304"/>
      <c r="K44" s="51" t="s">
        <v>307</v>
      </c>
      <c r="L44" s="179" t="s">
        <v>274</v>
      </c>
      <c r="M44" s="71"/>
      <c r="N44" s="79" t="s">
        <v>19</v>
      </c>
      <c r="O44" s="178" t="s">
        <v>212</v>
      </c>
      <c r="P44" s="178" t="s">
        <v>164</v>
      </c>
      <c r="Q44" s="204" t="s">
        <v>290</v>
      </c>
      <c r="R44" s="204" t="s">
        <v>292</v>
      </c>
      <c r="S44" s="71"/>
      <c r="T44" s="71"/>
      <c r="U44" s="71"/>
      <c r="V44" s="71"/>
      <c r="W44" s="71"/>
      <c r="X44" s="71"/>
      <c r="Y44" s="47"/>
      <c r="Z44" s="47"/>
      <c r="AA44" s="48"/>
      <c r="AB44" s="48"/>
      <c r="AC44"/>
    </row>
    <row r="45" spans="1:29" ht="15.75" customHeight="1">
      <c r="A45" s="214">
        <v>44</v>
      </c>
      <c r="B45" s="187">
        <v>44411</v>
      </c>
      <c r="C45" s="215" t="s">
        <v>22</v>
      </c>
      <c r="D45" s="215"/>
      <c r="E45" s="65" t="s">
        <v>25</v>
      </c>
      <c r="F45" s="82" t="s">
        <v>295</v>
      </c>
      <c r="G45" s="51" t="s">
        <v>34</v>
      </c>
      <c r="H45" s="54"/>
      <c r="I45" s="51" t="s">
        <v>495</v>
      </c>
      <c r="J45" s="304"/>
      <c r="K45" s="51" t="s">
        <v>486</v>
      </c>
      <c r="L45" s="177" t="s">
        <v>298</v>
      </c>
      <c r="M45" s="177" t="s">
        <v>298</v>
      </c>
      <c r="N45" s="79" t="s">
        <v>24</v>
      </c>
      <c r="O45" s="183" t="s">
        <v>212</v>
      </c>
      <c r="P45" s="183" t="s">
        <v>164</v>
      </c>
      <c r="Q45" s="204" t="s">
        <v>288</v>
      </c>
      <c r="R45" s="204" t="s">
        <v>302</v>
      </c>
      <c r="S45" s="71"/>
      <c r="T45" s="71"/>
      <c r="U45" s="71"/>
      <c r="V45" s="71"/>
      <c r="W45" s="71"/>
      <c r="X45" s="67"/>
      <c r="Y45" s="46"/>
      <c r="Z45" s="46"/>
      <c r="AA45" s="48"/>
      <c r="AB45" s="48"/>
      <c r="AC45"/>
    </row>
    <row r="46" spans="1:29" ht="15.75" customHeight="1">
      <c r="A46" s="214">
        <v>45</v>
      </c>
      <c r="B46" s="187">
        <v>44411</v>
      </c>
      <c r="C46" s="215" t="s">
        <v>22</v>
      </c>
      <c r="D46" s="215"/>
      <c r="E46" s="65" t="s">
        <v>36</v>
      </c>
      <c r="F46" s="208" t="s">
        <v>296</v>
      </c>
      <c r="G46" s="66" t="s">
        <v>42</v>
      </c>
      <c r="H46" s="54"/>
      <c r="I46" s="66"/>
      <c r="J46" s="305"/>
      <c r="K46" s="51"/>
      <c r="L46" s="176" t="s">
        <v>299</v>
      </c>
      <c r="M46" s="176" t="s">
        <v>299</v>
      </c>
      <c r="N46" s="70" t="s">
        <v>19</v>
      </c>
      <c r="O46" s="178" t="s">
        <v>212</v>
      </c>
      <c r="P46" s="178" t="s">
        <v>164</v>
      </c>
      <c r="Q46" s="203" t="s">
        <v>289</v>
      </c>
      <c r="R46" s="203" t="s">
        <v>291</v>
      </c>
      <c r="S46" s="70"/>
      <c r="T46" s="70"/>
      <c r="U46" s="68"/>
      <c r="V46" s="69"/>
      <c r="W46" s="69"/>
      <c r="X46" s="67"/>
      <c r="Y46" s="46"/>
      <c r="Z46" s="46"/>
      <c r="AA46" s="48"/>
      <c r="AB46" s="48"/>
      <c r="AC46"/>
    </row>
    <row r="47" spans="1:29" ht="15.75" customHeight="1">
      <c r="A47" s="214">
        <v>46</v>
      </c>
      <c r="B47" s="187">
        <v>44411</v>
      </c>
      <c r="C47" s="215" t="s">
        <v>22</v>
      </c>
      <c r="D47" s="215"/>
      <c r="E47" s="65" t="s">
        <v>40</v>
      </c>
      <c r="F47" s="72" t="s">
        <v>297</v>
      </c>
      <c r="G47" s="66" t="s">
        <v>34</v>
      </c>
      <c r="H47" s="54"/>
      <c r="I47" s="66"/>
      <c r="J47" s="305"/>
      <c r="K47" s="51" t="s">
        <v>477</v>
      </c>
      <c r="L47" s="176" t="s">
        <v>300</v>
      </c>
      <c r="M47" s="176" t="s">
        <v>301</v>
      </c>
      <c r="N47" s="70" t="s">
        <v>19</v>
      </c>
      <c r="O47" s="178" t="s">
        <v>212</v>
      </c>
      <c r="P47" s="178" t="s">
        <v>164</v>
      </c>
      <c r="Q47" s="203" t="s">
        <v>303</v>
      </c>
      <c r="R47" s="203" t="s">
        <v>292</v>
      </c>
      <c r="S47" s="70"/>
      <c r="T47" s="70"/>
      <c r="U47" s="68"/>
      <c r="V47" s="69"/>
      <c r="W47" s="69"/>
      <c r="X47" s="67"/>
      <c r="Y47" s="46"/>
      <c r="Z47" s="46"/>
      <c r="AA47" s="48"/>
      <c r="AB47" s="48"/>
      <c r="AC47"/>
    </row>
    <row r="48" spans="1:29" ht="15.75" customHeight="1">
      <c r="A48" s="214">
        <v>47</v>
      </c>
      <c r="B48" s="187">
        <v>44411</v>
      </c>
      <c r="C48" s="215" t="s">
        <v>22</v>
      </c>
      <c r="D48" s="215"/>
      <c r="E48" s="65" t="s">
        <v>32</v>
      </c>
      <c r="F48" s="184" t="s">
        <v>305</v>
      </c>
      <c r="G48" s="51" t="s">
        <v>213</v>
      </c>
      <c r="H48" s="54"/>
      <c r="I48" s="51"/>
      <c r="J48" s="304"/>
      <c r="K48" s="191" t="s">
        <v>316</v>
      </c>
      <c r="L48" s="177" t="s">
        <v>192</v>
      </c>
      <c r="M48" s="177" t="s">
        <v>192</v>
      </c>
      <c r="O48" s="178" t="s">
        <v>211</v>
      </c>
      <c r="P48" s="178" t="s">
        <v>306</v>
      </c>
      <c r="Q48" s="205"/>
      <c r="R48" s="205"/>
      <c r="S48" s="71"/>
      <c r="T48" s="67"/>
      <c r="U48" s="80"/>
      <c r="V48" s="81"/>
      <c r="W48" s="81"/>
      <c r="X48" s="67"/>
      <c r="Y48" s="46"/>
      <c r="Z48" s="46"/>
      <c r="AA48" s="48"/>
      <c r="AB48" s="48"/>
      <c r="AC48"/>
    </row>
    <row r="49" spans="1:29" ht="15.75" customHeight="1">
      <c r="A49" s="214">
        <v>48</v>
      </c>
      <c r="B49" s="187">
        <v>44412</v>
      </c>
      <c r="C49" s="215" t="s">
        <v>22</v>
      </c>
      <c r="D49" s="215"/>
      <c r="E49" s="65" t="s">
        <v>36</v>
      </c>
      <c r="F49" s="82" t="s">
        <v>308</v>
      </c>
      <c r="G49" s="51" t="s">
        <v>34</v>
      </c>
      <c r="H49" s="54"/>
      <c r="I49" s="51"/>
      <c r="J49" s="304"/>
      <c r="K49" s="186" t="s">
        <v>477</v>
      </c>
      <c r="L49" s="177" t="s">
        <v>270</v>
      </c>
      <c r="M49" s="177" t="s">
        <v>309</v>
      </c>
      <c r="N49" s="79" t="s">
        <v>19</v>
      </c>
      <c r="O49" s="178" t="s">
        <v>212</v>
      </c>
      <c r="P49" s="178" t="s">
        <v>164</v>
      </c>
      <c r="Q49" s="205" t="s">
        <v>286</v>
      </c>
      <c r="R49" s="205" t="s">
        <v>291</v>
      </c>
      <c r="S49" s="71"/>
      <c r="T49" s="67"/>
      <c r="U49" s="80"/>
      <c r="V49" s="81"/>
      <c r="W49" s="81"/>
      <c r="X49" s="67"/>
      <c r="Y49" s="46"/>
      <c r="Z49" s="46"/>
      <c r="AA49" s="48"/>
      <c r="AB49" s="48"/>
      <c r="AC49"/>
    </row>
    <row r="50" spans="1:29" ht="15.75" customHeight="1">
      <c r="A50" s="214">
        <v>49</v>
      </c>
      <c r="B50" s="187">
        <v>44412</v>
      </c>
      <c r="C50" s="215" t="s">
        <v>22</v>
      </c>
      <c r="D50" s="215"/>
      <c r="E50" s="65" t="s">
        <v>25</v>
      </c>
      <c r="F50" s="184" t="s">
        <v>310</v>
      </c>
      <c r="G50" s="51" t="s">
        <v>213</v>
      </c>
      <c r="H50" s="54"/>
      <c r="I50" s="51"/>
      <c r="J50" s="304"/>
      <c r="K50" s="186"/>
      <c r="L50" s="177" t="s">
        <v>311</v>
      </c>
      <c r="M50" s="177" t="s">
        <v>313</v>
      </c>
      <c r="N50" s="79" t="s">
        <v>19</v>
      </c>
      <c r="O50" s="178" t="s">
        <v>212</v>
      </c>
      <c r="P50" s="178" t="s">
        <v>164</v>
      </c>
      <c r="Q50" s="205" t="s">
        <v>281</v>
      </c>
      <c r="R50" s="205" t="s">
        <v>291</v>
      </c>
      <c r="S50" s="71"/>
      <c r="T50" s="67"/>
      <c r="U50" s="80"/>
      <c r="V50" s="81"/>
      <c r="W50" s="81"/>
      <c r="X50" s="67"/>
      <c r="Y50" s="46"/>
      <c r="Z50" s="46"/>
      <c r="AA50" s="48"/>
      <c r="AB50" s="48"/>
      <c r="AC50"/>
    </row>
    <row r="51" spans="1:29" ht="15.75" customHeight="1">
      <c r="A51" s="214">
        <v>50</v>
      </c>
      <c r="B51" s="187">
        <v>44413</v>
      </c>
      <c r="C51" s="215" t="s">
        <v>22</v>
      </c>
      <c r="D51" s="215"/>
      <c r="E51" s="65" t="s">
        <v>25</v>
      </c>
      <c r="F51" s="184" t="s">
        <v>314</v>
      </c>
      <c r="G51" s="51" t="s">
        <v>213</v>
      </c>
      <c r="H51" s="54"/>
      <c r="I51" s="51"/>
      <c r="J51" s="304"/>
      <c r="K51" s="191"/>
      <c r="L51" s="177" t="s">
        <v>315</v>
      </c>
      <c r="M51" s="177" t="s">
        <v>315</v>
      </c>
      <c r="N51" s="79" t="s">
        <v>19</v>
      </c>
      <c r="O51" s="178" t="s">
        <v>150</v>
      </c>
      <c r="P51" s="178"/>
      <c r="Q51" s="204" t="s">
        <v>317</v>
      </c>
      <c r="R51" s="204" t="s">
        <v>318</v>
      </c>
      <c r="S51" s="71"/>
      <c r="T51" s="67"/>
      <c r="U51" s="80"/>
      <c r="V51" s="81"/>
      <c r="W51" s="81"/>
      <c r="X51" s="67"/>
      <c r="Y51" s="46"/>
      <c r="Z51" s="46"/>
      <c r="AA51" s="48"/>
      <c r="AB51" s="48"/>
      <c r="AC51"/>
    </row>
    <row r="52" spans="1:29" ht="15.75" customHeight="1">
      <c r="A52" s="214">
        <v>51</v>
      </c>
      <c r="B52" s="187">
        <v>44414</v>
      </c>
      <c r="C52" s="215" t="s">
        <v>16</v>
      </c>
      <c r="D52" s="215"/>
      <c r="E52" s="65" t="s">
        <v>23</v>
      </c>
      <c r="F52" s="184" t="s">
        <v>320</v>
      </c>
      <c r="G52" s="51" t="s">
        <v>214</v>
      </c>
      <c r="H52" s="54"/>
      <c r="I52" s="51"/>
      <c r="J52" s="304"/>
      <c r="K52" s="186"/>
      <c r="L52" s="177" t="s">
        <v>321</v>
      </c>
      <c r="M52" s="177" t="s">
        <v>299</v>
      </c>
      <c r="N52" s="79" t="s">
        <v>26</v>
      </c>
      <c r="O52" s="178" t="s">
        <v>150</v>
      </c>
      <c r="P52" s="178"/>
      <c r="Q52" s="205" t="s">
        <v>322</v>
      </c>
      <c r="R52" s="205" t="s">
        <v>323</v>
      </c>
      <c r="S52" s="71"/>
      <c r="T52" s="67"/>
      <c r="U52" s="80"/>
      <c r="V52" s="81"/>
      <c r="W52" s="81"/>
      <c r="X52" s="67"/>
      <c r="Y52" s="46"/>
      <c r="Z52" s="46"/>
      <c r="AA52" s="48"/>
      <c r="AB52" s="48"/>
      <c r="AC52"/>
    </row>
    <row r="53" spans="1:29" ht="15.75" customHeight="1">
      <c r="A53" s="228">
        <v>52</v>
      </c>
      <c r="B53" s="187">
        <v>44414</v>
      </c>
      <c r="C53" s="232" t="s">
        <v>22</v>
      </c>
      <c r="D53" s="232"/>
      <c r="E53" s="236" t="s">
        <v>25</v>
      </c>
      <c r="F53" s="184" t="s">
        <v>324</v>
      </c>
      <c r="G53" s="244" t="s">
        <v>213</v>
      </c>
      <c r="H53" s="61"/>
      <c r="I53" s="244"/>
      <c r="J53" s="306"/>
      <c r="K53" s="253"/>
      <c r="L53" s="259" t="s">
        <v>299</v>
      </c>
      <c r="M53" s="259" t="s">
        <v>299</v>
      </c>
      <c r="N53" s="262" t="s">
        <v>19</v>
      </c>
      <c r="O53" s="181" t="s">
        <v>150</v>
      </c>
      <c r="P53" s="181"/>
      <c r="Q53" s="267" t="s">
        <v>328</v>
      </c>
      <c r="R53" s="267" t="s">
        <v>302</v>
      </c>
      <c r="S53" s="273"/>
      <c r="T53" s="78"/>
      <c r="U53" s="278"/>
      <c r="V53" s="282"/>
      <c r="W53" s="282"/>
      <c r="X53" s="78"/>
      <c r="Y53" s="46"/>
      <c r="Z53" s="46"/>
      <c r="AA53" s="48"/>
      <c r="AB53" s="48"/>
      <c r="AC53"/>
    </row>
    <row r="54" spans="1:29" ht="15.75" customHeight="1">
      <c r="A54" s="63">
        <v>53</v>
      </c>
      <c r="B54" s="187">
        <v>44414</v>
      </c>
      <c r="C54" s="64" t="s">
        <v>16</v>
      </c>
      <c r="E54" s="65" t="s">
        <v>17</v>
      </c>
      <c r="F54" s="287" t="s">
        <v>325</v>
      </c>
      <c r="G54" s="51" t="s">
        <v>39</v>
      </c>
      <c r="H54" s="211"/>
      <c r="I54" s="51" t="s">
        <v>493</v>
      </c>
      <c r="J54" s="304"/>
      <c r="K54" s="191" t="s">
        <v>576</v>
      </c>
      <c r="L54" s="177" t="s">
        <v>326</v>
      </c>
      <c r="M54" s="177" t="s">
        <v>327</v>
      </c>
      <c r="N54" s="79" t="s">
        <v>24</v>
      </c>
      <c r="O54" s="178" t="s">
        <v>150</v>
      </c>
      <c r="P54" s="178"/>
      <c r="Q54" s="205" t="s">
        <v>286</v>
      </c>
      <c r="R54" s="205" t="s">
        <v>317</v>
      </c>
      <c r="S54" s="71"/>
      <c r="T54" s="67"/>
      <c r="U54" s="80"/>
      <c r="V54" s="81"/>
      <c r="W54" s="81"/>
      <c r="X54" s="67"/>
      <c r="Y54" s="67"/>
      <c r="Z54" s="46"/>
      <c r="AB54" s="48"/>
    </row>
    <row r="55" spans="1:29" ht="15.75" customHeight="1">
      <c r="A55" s="230">
        <v>54</v>
      </c>
      <c r="B55" s="187">
        <v>44414</v>
      </c>
      <c r="C55" s="234" t="s">
        <v>16</v>
      </c>
      <c r="D55" s="319"/>
      <c r="E55" s="239" t="s">
        <v>58</v>
      </c>
      <c r="F55" s="82" t="s">
        <v>329</v>
      </c>
      <c r="G55" s="247" t="s">
        <v>34</v>
      </c>
      <c r="H55" s="246" t="s">
        <v>82</v>
      </c>
      <c r="I55" s="248" t="s">
        <v>494</v>
      </c>
      <c r="J55" s="307"/>
      <c r="K55" s="255" t="s">
        <v>450</v>
      </c>
      <c r="L55" s="260" t="s">
        <v>321</v>
      </c>
      <c r="M55" s="260" t="s">
        <v>379</v>
      </c>
      <c r="N55" s="263" t="s">
        <v>26</v>
      </c>
      <c r="O55" s="265" t="s">
        <v>150</v>
      </c>
      <c r="P55" s="265"/>
      <c r="Q55" s="269"/>
      <c r="R55" s="269" t="s">
        <v>330</v>
      </c>
      <c r="S55" s="274"/>
      <c r="T55" s="276"/>
      <c r="U55" s="280"/>
      <c r="V55" s="284"/>
      <c r="W55" s="284"/>
      <c r="X55" s="276"/>
      <c r="Y55" s="46"/>
      <c r="Z55" s="46"/>
      <c r="AA55" s="48"/>
      <c r="AB55" s="48"/>
      <c r="AC55"/>
    </row>
    <row r="56" spans="1:29" ht="15.75" customHeight="1">
      <c r="A56" s="214">
        <v>55</v>
      </c>
      <c r="B56" s="187">
        <v>44414</v>
      </c>
      <c r="C56" s="215" t="s">
        <v>16</v>
      </c>
      <c r="D56" s="320"/>
      <c r="E56" s="219" t="s">
        <v>58</v>
      </c>
      <c r="F56" s="82" t="s">
        <v>334</v>
      </c>
      <c r="G56" s="220" t="s">
        <v>34</v>
      </c>
      <c r="H56" s="54"/>
      <c r="I56" s="51"/>
      <c r="J56" s="304"/>
      <c r="K56" s="186" t="s">
        <v>451</v>
      </c>
      <c r="L56" s="177" t="s">
        <v>331</v>
      </c>
      <c r="M56" s="177" t="s">
        <v>332</v>
      </c>
      <c r="N56" s="79" t="s">
        <v>19</v>
      </c>
      <c r="O56" s="178" t="s">
        <v>150</v>
      </c>
      <c r="P56" s="178"/>
      <c r="Q56" s="205" t="s">
        <v>27</v>
      </c>
      <c r="R56" s="205" t="s">
        <v>333</v>
      </c>
      <c r="S56" s="71"/>
      <c r="T56" s="67"/>
      <c r="U56" s="80"/>
      <c r="V56" s="81"/>
      <c r="W56" s="81"/>
      <c r="X56" s="67"/>
      <c r="Y56" s="46"/>
      <c r="Z56" s="46"/>
      <c r="AA56" s="48"/>
      <c r="AB56" s="48"/>
      <c r="AC56"/>
    </row>
    <row r="57" spans="1:29" ht="15.75" customHeight="1">
      <c r="A57" s="214">
        <v>56</v>
      </c>
      <c r="B57" s="187">
        <v>44414</v>
      </c>
      <c r="C57" s="215" t="s">
        <v>16</v>
      </c>
      <c r="D57" s="320"/>
      <c r="E57" s="219" t="s">
        <v>58</v>
      </c>
      <c r="F57" s="82" t="s">
        <v>335</v>
      </c>
      <c r="G57" s="220" t="s">
        <v>34</v>
      </c>
      <c r="H57" s="54"/>
      <c r="I57" s="51"/>
      <c r="J57" s="304"/>
      <c r="K57" s="186" t="s">
        <v>451</v>
      </c>
      <c r="L57" s="177" t="s">
        <v>331</v>
      </c>
      <c r="M57" s="177" t="s">
        <v>277</v>
      </c>
      <c r="N57" s="79" t="s">
        <v>19</v>
      </c>
      <c r="O57" s="178" t="s">
        <v>150</v>
      </c>
      <c r="P57" s="178"/>
      <c r="Q57" s="205" t="s">
        <v>336</v>
      </c>
      <c r="R57" s="205" t="s">
        <v>337</v>
      </c>
      <c r="S57" s="71"/>
      <c r="T57" s="67"/>
      <c r="U57" s="80"/>
      <c r="V57" s="81"/>
      <c r="W57" s="81"/>
      <c r="X57" s="67"/>
      <c r="Y57" s="46"/>
      <c r="Z57" s="46"/>
      <c r="AA57" s="48"/>
      <c r="AB57" s="48"/>
      <c r="AC57"/>
    </row>
    <row r="58" spans="1:29" ht="15.75" customHeight="1">
      <c r="A58" s="228">
        <v>57</v>
      </c>
      <c r="B58" s="187">
        <v>44414</v>
      </c>
      <c r="C58" s="232" t="s">
        <v>16</v>
      </c>
      <c r="D58" s="321"/>
      <c r="E58" s="237" t="s">
        <v>58</v>
      </c>
      <c r="F58" s="82" t="s">
        <v>338</v>
      </c>
      <c r="G58" s="245" t="s">
        <v>34</v>
      </c>
      <c r="H58" s="61"/>
      <c r="I58" s="244"/>
      <c r="J58" s="306"/>
      <c r="K58" s="253" t="s">
        <v>450</v>
      </c>
      <c r="L58" s="259" t="s">
        <v>313</v>
      </c>
      <c r="M58" s="259" t="s">
        <v>277</v>
      </c>
      <c r="N58" s="262" t="s">
        <v>19</v>
      </c>
      <c r="O58" s="181" t="s">
        <v>150</v>
      </c>
      <c r="P58" s="181"/>
      <c r="Q58" s="267" t="s">
        <v>339</v>
      </c>
      <c r="R58" s="267" t="s">
        <v>340</v>
      </c>
      <c r="S58" s="273"/>
      <c r="T58" s="78"/>
      <c r="U58" s="278"/>
      <c r="V58" s="282"/>
      <c r="W58" s="282"/>
      <c r="X58" s="78"/>
      <c r="Y58" s="46"/>
      <c r="Z58" s="46"/>
      <c r="AA58" s="48"/>
      <c r="AB58" s="48"/>
      <c r="AC58"/>
    </row>
    <row r="59" spans="1:29" ht="15.75" customHeight="1">
      <c r="A59" s="63">
        <v>58</v>
      </c>
      <c r="B59" s="187">
        <v>44414</v>
      </c>
      <c r="C59" s="64" t="s">
        <v>16</v>
      </c>
      <c r="E59" s="65" t="s">
        <v>57</v>
      </c>
      <c r="F59" s="82" t="s">
        <v>341</v>
      </c>
      <c r="G59" s="51" t="s">
        <v>35</v>
      </c>
      <c r="H59" s="211"/>
      <c r="I59" s="51"/>
      <c r="J59" s="304"/>
      <c r="K59" s="186" t="s">
        <v>584</v>
      </c>
      <c r="L59" s="177" t="s">
        <v>271</v>
      </c>
      <c r="M59" s="177" t="s">
        <v>331</v>
      </c>
      <c r="N59" s="79" t="s">
        <v>19</v>
      </c>
      <c r="O59" s="178" t="s">
        <v>150</v>
      </c>
      <c r="P59" s="178"/>
      <c r="Q59" s="205" t="s">
        <v>342</v>
      </c>
      <c r="R59" s="205" t="s">
        <v>343</v>
      </c>
      <c r="S59" s="71"/>
      <c r="T59" s="67"/>
      <c r="U59" s="80"/>
      <c r="V59" s="81"/>
      <c r="W59" s="81"/>
      <c r="X59" s="67"/>
      <c r="Y59" s="67"/>
      <c r="Z59" s="46"/>
      <c r="AB59" s="48"/>
    </row>
    <row r="60" spans="1:29" ht="15.75" customHeight="1">
      <c r="A60" s="230">
        <v>59</v>
      </c>
      <c r="B60" s="187">
        <v>44414</v>
      </c>
      <c r="C60" s="234" t="s">
        <v>16</v>
      </c>
      <c r="D60" s="319"/>
      <c r="E60" s="239" t="s">
        <v>58</v>
      </c>
      <c r="F60" s="82" t="s">
        <v>344</v>
      </c>
      <c r="G60" s="247" t="s">
        <v>34</v>
      </c>
      <c r="H60" s="246"/>
      <c r="I60" s="248"/>
      <c r="J60" s="307"/>
      <c r="K60" s="255" t="s">
        <v>450</v>
      </c>
      <c r="L60" s="260" t="s">
        <v>345</v>
      </c>
      <c r="M60" s="260" t="s">
        <v>346</v>
      </c>
      <c r="N60" s="263" t="s">
        <v>24</v>
      </c>
      <c r="O60" s="265" t="s">
        <v>150</v>
      </c>
      <c r="P60" s="265"/>
      <c r="Q60" s="269" t="s">
        <v>347</v>
      </c>
      <c r="R60" s="269" t="s">
        <v>282</v>
      </c>
      <c r="S60" s="274"/>
      <c r="T60" s="276"/>
      <c r="U60" s="280"/>
      <c r="V60" s="284"/>
      <c r="W60" s="284"/>
      <c r="X60" s="276"/>
      <c r="Y60" s="46"/>
      <c r="Z60" s="46"/>
      <c r="AA60" s="48"/>
      <c r="AB60" s="48"/>
      <c r="AC60"/>
    </row>
    <row r="61" spans="1:29" ht="15.75" customHeight="1">
      <c r="A61" s="214">
        <v>60</v>
      </c>
      <c r="B61" s="187">
        <v>44414</v>
      </c>
      <c r="C61" s="215"/>
      <c r="D61" s="215"/>
      <c r="E61" s="65" t="s">
        <v>155</v>
      </c>
      <c r="F61" s="224" t="s">
        <v>348</v>
      </c>
      <c r="G61" s="51" t="s">
        <v>213</v>
      </c>
      <c r="H61" s="54"/>
      <c r="I61" s="51"/>
      <c r="J61" s="304"/>
      <c r="K61" s="186"/>
      <c r="L61" s="177" t="s">
        <v>349</v>
      </c>
      <c r="M61" s="177" t="s">
        <v>349</v>
      </c>
      <c r="N61" s="79" t="s">
        <v>19</v>
      </c>
      <c r="O61" s="178" t="s">
        <v>150</v>
      </c>
      <c r="P61" s="178" t="s">
        <v>351</v>
      </c>
      <c r="Q61" s="205" t="s">
        <v>317</v>
      </c>
      <c r="R61" s="205" t="s">
        <v>350</v>
      </c>
      <c r="S61" s="71"/>
      <c r="T61" s="67"/>
      <c r="U61" s="80"/>
      <c r="V61" s="81"/>
      <c r="W61" s="81"/>
      <c r="X61" s="67"/>
      <c r="Y61" s="46"/>
      <c r="Z61" s="46"/>
      <c r="AA61" s="48"/>
      <c r="AB61" s="48"/>
      <c r="AC61"/>
    </row>
    <row r="62" spans="1:29" ht="15.75" customHeight="1">
      <c r="A62" s="214">
        <v>61</v>
      </c>
      <c r="B62" s="187">
        <v>44414</v>
      </c>
      <c r="C62" s="215"/>
      <c r="D62" s="215"/>
      <c r="E62" s="65" t="s">
        <v>155</v>
      </c>
      <c r="F62" s="184" t="s">
        <v>352</v>
      </c>
      <c r="G62" s="51" t="s">
        <v>213</v>
      </c>
      <c r="H62" s="54"/>
      <c r="I62" s="51"/>
      <c r="J62" s="304"/>
      <c r="K62" s="186"/>
      <c r="L62" s="177" t="s">
        <v>353</v>
      </c>
      <c r="M62" s="177" t="s">
        <v>353</v>
      </c>
      <c r="N62" s="79" t="s">
        <v>26</v>
      </c>
      <c r="O62" s="178" t="s">
        <v>150</v>
      </c>
      <c r="P62" s="178"/>
      <c r="Q62" s="205" t="s">
        <v>354</v>
      </c>
      <c r="R62" s="205" t="s">
        <v>355</v>
      </c>
      <c r="S62" s="71"/>
      <c r="T62" s="67"/>
      <c r="U62" s="80"/>
      <c r="V62" s="81"/>
      <c r="W62" s="81"/>
      <c r="X62" s="67"/>
      <c r="Y62" s="46"/>
      <c r="Z62" s="46"/>
      <c r="AA62" s="48"/>
      <c r="AB62" s="48"/>
      <c r="AC62"/>
    </row>
    <row r="63" spans="1:29" ht="15.75" customHeight="1">
      <c r="A63" s="214">
        <v>62</v>
      </c>
      <c r="B63" s="187">
        <v>44414</v>
      </c>
      <c r="C63" s="215"/>
      <c r="D63" s="215"/>
      <c r="E63" s="65" t="s">
        <v>155</v>
      </c>
      <c r="F63" s="82" t="s">
        <v>359</v>
      </c>
      <c r="G63" s="51" t="s">
        <v>50</v>
      </c>
      <c r="H63" s="54"/>
      <c r="I63" s="51"/>
      <c r="J63" s="304"/>
      <c r="K63" s="186"/>
      <c r="L63" s="177" t="s">
        <v>360</v>
      </c>
      <c r="M63" s="177" t="s">
        <v>360</v>
      </c>
      <c r="N63" s="79" t="s">
        <v>19</v>
      </c>
      <c r="O63" s="178" t="s">
        <v>150</v>
      </c>
      <c r="P63" s="178"/>
      <c r="Q63" s="205" t="s">
        <v>361</v>
      </c>
      <c r="R63" s="205" t="s">
        <v>362</v>
      </c>
      <c r="S63" s="71"/>
      <c r="T63" s="67"/>
      <c r="U63" s="80"/>
      <c r="V63" s="81"/>
      <c r="W63" s="81"/>
      <c r="X63" s="67"/>
      <c r="Y63" s="46"/>
      <c r="Z63" s="46"/>
      <c r="AA63" s="48"/>
      <c r="AB63" s="48"/>
      <c r="AC63"/>
    </row>
    <row r="64" spans="1:29" ht="15.75" customHeight="1">
      <c r="A64" s="214">
        <v>63</v>
      </c>
      <c r="B64" s="187">
        <v>44414</v>
      </c>
      <c r="C64" s="215"/>
      <c r="D64" s="215"/>
      <c r="E64" s="65" t="s">
        <v>155</v>
      </c>
      <c r="F64" s="82" t="s">
        <v>363</v>
      </c>
      <c r="G64" s="51" t="s">
        <v>50</v>
      </c>
      <c r="H64" s="54"/>
      <c r="I64" s="51"/>
      <c r="J64" s="304"/>
      <c r="K64" s="186"/>
      <c r="L64" s="177" t="s">
        <v>364</v>
      </c>
      <c r="M64" s="177" t="s">
        <v>364</v>
      </c>
      <c r="N64" s="79" t="s">
        <v>19</v>
      </c>
      <c r="O64" s="178" t="s">
        <v>150</v>
      </c>
      <c r="P64" s="178"/>
      <c r="Q64" s="205" t="s">
        <v>287</v>
      </c>
      <c r="R64" s="205" t="s">
        <v>291</v>
      </c>
      <c r="S64" s="71"/>
      <c r="T64" s="67"/>
      <c r="U64" s="80"/>
      <c r="V64" s="81"/>
      <c r="W64" s="81"/>
      <c r="X64" s="67"/>
      <c r="Y64" s="46"/>
      <c r="Z64" s="46"/>
      <c r="AA64" s="48"/>
      <c r="AB64" s="48"/>
      <c r="AC64"/>
    </row>
    <row r="65" spans="1:29" ht="15.75" customHeight="1">
      <c r="A65" s="214">
        <v>64</v>
      </c>
      <c r="B65" s="187">
        <v>44414</v>
      </c>
      <c r="C65" s="215"/>
      <c r="D65" s="215"/>
      <c r="E65" s="65" t="s">
        <v>155</v>
      </c>
      <c r="F65" s="184" t="s">
        <v>365</v>
      </c>
      <c r="G65" s="51" t="s">
        <v>214</v>
      </c>
      <c r="H65" s="54"/>
      <c r="I65" s="51"/>
      <c r="J65" s="304"/>
      <c r="K65" s="186" t="s">
        <v>453</v>
      </c>
      <c r="L65" s="177" t="s">
        <v>321</v>
      </c>
      <c r="M65" s="177" t="s">
        <v>321</v>
      </c>
      <c r="N65" s="79" t="s">
        <v>24</v>
      </c>
      <c r="O65" s="178" t="s">
        <v>150</v>
      </c>
      <c r="P65" s="178"/>
      <c r="Q65" s="205" t="s">
        <v>366</v>
      </c>
      <c r="R65" s="205" t="s">
        <v>284</v>
      </c>
      <c r="S65" s="71"/>
      <c r="T65" s="67"/>
      <c r="U65" s="80"/>
      <c r="V65" s="81"/>
      <c r="W65" s="81"/>
      <c r="X65" s="67"/>
      <c r="Y65" s="46"/>
      <c r="Z65" s="46"/>
      <c r="AA65" s="48"/>
      <c r="AB65" s="48"/>
      <c r="AC65"/>
    </row>
    <row r="66" spans="1:29" ht="15.75" customHeight="1">
      <c r="A66" s="214">
        <v>65</v>
      </c>
      <c r="B66" s="187">
        <v>44414</v>
      </c>
      <c r="C66" s="215"/>
      <c r="D66" s="215"/>
      <c r="E66" s="65" t="s">
        <v>155</v>
      </c>
      <c r="F66" s="288" t="s">
        <v>367</v>
      </c>
      <c r="G66" s="51" t="s">
        <v>226</v>
      </c>
      <c r="H66" s="54"/>
      <c r="I66" s="51"/>
      <c r="J66" s="304"/>
      <c r="K66" s="186" t="s">
        <v>454</v>
      </c>
      <c r="L66" s="177" t="s">
        <v>368</v>
      </c>
      <c r="M66" s="177" t="s">
        <v>368</v>
      </c>
      <c r="N66" s="79" t="s">
        <v>24</v>
      </c>
      <c r="O66" s="178" t="s">
        <v>150</v>
      </c>
      <c r="P66" s="178"/>
      <c r="Q66" s="206" t="s">
        <v>287</v>
      </c>
      <c r="R66" s="205" t="s">
        <v>369</v>
      </c>
      <c r="S66" s="71"/>
      <c r="T66" s="67"/>
      <c r="U66" s="80"/>
      <c r="V66" s="81"/>
      <c r="W66" s="81"/>
      <c r="X66" s="67"/>
      <c r="Y66" s="46"/>
      <c r="Z66" s="46"/>
      <c r="AA66" s="48"/>
      <c r="AB66" s="48"/>
      <c r="AC66"/>
    </row>
    <row r="67" spans="1:29" ht="15.75" customHeight="1">
      <c r="A67" s="214">
        <v>66</v>
      </c>
      <c r="B67" s="187">
        <v>44414</v>
      </c>
      <c r="C67" s="215"/>
      <c r="D67" s="215"/>
      <c r="E67" s="65" t="s">
        <v>155</v>
      </c>
      <c r="F67" s="184" t="s">
        <v>378</v>
      </c>
      <c r="G67" s="51" t="s">
        <v>214</v>
      </c>
      <c r="H67" s="54"/>
      <c r="I67" s="51"/>
      <c r="J67" s="304"/>
      <c r="K67" s="186" t="s">
        <v>453</v>
      </c>
      <c r="L67" s="177" t="s">
        <v>370</v>
      </c>
      <c r="M67" s="177" t="s">
        <v>370</v>
      </c>
      <c r="N67" s="79" t="s">
        <v>26</v>
      </c>
      <c r="O67" s="178" t="s">
        <v>150</v>
      </c>
      <c r="P67" s="178"/>
      <c r="Q67" s="205" t="s">
        <v>371</v>
      </c>
      <c r="R67" s="205" t="s">
        <v>288</v>
      </c>
      <c r="S67" s="71"/>
      <c r="T67" s="67"/>
      <c r="U67" s="80"/>
      <c r="V67" s="81"/>
      <c r="W67" s="81"/>
      <c r="X67" s="67"/>
      <c r="Y67" s="46"/>
      <c r="Z67" s="46"/>
      <c r="AA67" s="48"/>
      <c r="AB67" s="48"/>
      <c r="AC67"/>
    </row>
    <row r="68" spans="1:29" ht="15.75" customHeight="1">
      <c r="A68" s="228">
        <v>67</v>
      </c>
      <c r="B68" s="187">
        <v>44414</v>
      </c>
      <c r="C68" s="232"/>
      <c r="D68" s="232"/>
      <c r="E68" s="236" t="s">
        <v>155</v>
      </c>
      <c r="F68" s="82" t="s">
        <v>372</v>
      </c>
      <c r="G68" s="244" t="s">
        <v>50</v>
      </c>
      <c r="H68" s="61"/>
      <c r="I68" s="244"/>
      <c r="J68" s="306"/>
      <c r="K68" s="253"/>
      <c r="L68" s="259" t="s">
        <v>373</v>
      </c>
      <c r="M68" s="259" t="s">
        <v>373</v>
      </c>
      <c r="N68" s="262" t="s">
        <v>19</v>
      </c>
      <c r="O68" s="181" t="s">
        <v>150</v>
      </c>
      <c r="P68" s="181"/>
      <c r="Q68" s="267" t="s">
        <v>374</v>
      </c>
      <c r="R68" s="267" t="s">
        <v>355</v>
      </c>
      <c r="S68" s="273"/>
      <c r="T68" s="78"/>
      <c r="U68" s="278"/>
      <c r="V68" s="282"/>
      <c r="W68" s="282"/>
      <c r="X68" s="78"/>
      <c r="Y68" s="46"/>
      <c r="Z68" s="46"/>
      <c r="AA68" s="48"/>
      <c r="AB68" s="48"/>
      <c r="AC68"/>
    </row>
    <row r="69" spans="1:29" ht="15.75" customHeight="1">
      <c r="A69" s="63">
        <v>68</v>
      </c>
      <c r="B69" s="187">
        <v>44414</v>
      </c>
      <c r="E69" s="65" t="s">
        <v>155</v>
      </c>
      <c r="F69" s="82" t="s">
        <v>375</v>
      </c>
      <c r="G69" s="51" t="s">
        <v>34</v>
      </c>
      <c r="H69" s="211"/>
      <c r="I69" s="51"/>
      <c r="J69" s="304"/>
      <c r="K69" s="186"/>
      <c r="L69" s="177" t="s">
        <v>368</v>
      </c>
      <c r="M69" s="177" t="s">
        <v>270</v>
      </c>
      <c r="N69" s="79" t="s">
        <v>24</v>
      </c>
      <c r="O69" s="178" t="s">
        <v>150</v>
      </c>
      <c r="P69" s="178"/>
      <c r="Q69" s="205" t="s">
        <v>287</v>
      </c>
      <c r="R69" s="205" t="s">
        <v>285</v>
      </c>
      <c r="S69" s="71"/>
      <c r="T69" s="67"/>
      <c r="U69" s="80"/>
      <c r="V69" s="81"/>
      <c r="W69" s="81"/>
      <c r="X69" s="67"/>
      <c r="Y69" s="67"/>
      <c r="Z69" s="46"/>
      <c r="AB69" s="48"/>
    </row>
    <row r="70" spans="1:29" ht="15.75" customHeight="1">
      <c r="A70" s="230">
        <v>69</v>
      </c>
      <c r="B70" s="187">
        <v>44414</v>
      </c>
      <c r="C70" s="234"/>
      <c r="D70" s="234"/>
      <c r="E70" s="240" t="s">
        <v>155</v>
      </c>
      <c r="F70" s="184" t="s">
        <v>356</v>
      </c>
      <c r="G70" s="248" t="s">
        <v>215</v>
      </c>
      <c r="H70" s="246"/>
      <c r="I70" s="248"/>
      <c r="J70" s="307"/>
      <c r="K70" s="255" t="s">
        <v>492</v>
      </c>
      <c r="L70" s="260" t="s">
        <v>357</v>
      </c>
      <c r="M70" s="260" t="s">
        <v>194</v>
      </c>
      <c r="N70" s="263" t="s">
        <v>24</v>
      </c>
      <c r="O70" s="265" t="s">
        <v>150</v>
      </c>
      <c r="P70" s="265"/>
      <c r="Q70" s="269" t="s">
        <v>333</v>
      </c>
      <c r="R70" s="269" t="s">
        <v>358</v>
      </c>
      <c r="S70" s="274"/>
      <c r="T70" s="276"/>
      <c r="U70" s="280"/>
      <c r="V70" s="284"/>
      <c r="W70" s="284"/>
      <c r="X70" s="276"/>
      <c r="Y70" s="46"/>
      <c r="Z70" s="46"/>
      <c r="AA70" s="48"/>
      <c r="AB70" s="48"/>
      <c r="AC70"/>
    </row>
    <row r="71" spans="1:29" ht="15.75" customHeight="1">
      <c r="A71" s="214">
        <v>70</v>
      </c>
      <c r="B71" s="187">
        <v>44414</v>
      </c>
      <c r="C71" s="215"/>
      <c r="D71" s="215"/>
      <c r="E71" s="65" t="s">
        <v>155</v>
      </c>
      <c r="F71" s="196" t="s">
        <v>376</v>
      </c>
      <c r="G71" s="51" t="s">
        <v>42</v>
      </c>
      <c r="H71" s="54"/>
      <c r="I71" s="51"/>
      <c r="J71" s="304"/>
      <c r="K71" s="186" t="s">
        <v>499</v>
      </c>
      <c r="L71" s="177" t="s">
        <v>299</v>
      </c>
      <c r="M71" s="177" t="s">
        <v>299</v>
      </c>
      <c r="N71" s="79" t="s">
        <v>24</v>
      </c>
      <c r="O71" s="178" t="s">
        <v>150</v>
      </c>
      <c r="P71" s="178"/>
      <c r="Q71" s="205" t="s">
        <v>333</v>
      </c>
      <c r="R71" s="205" t="s">
        <v>377</v>
      </c>
      <c r="S71" s="71"/>
      <c r="T71" s="67"/>
      <c r="U71" s="80"/>
      <c r="V71" s="81"/>
      <c r="W71" s="81"/>
      <c r="X71" s="67"/>
      <c r="Y71" s="46"/>
      <c r="Z71" s="46"/>
      <c r="AA71" s="48"/>
      <c r="AB71" s="48"/>
      <c r="AC71"/>
    </row>
    <row r="72" spans="1:29" ht="15.75" customHeight="1">
      <c r="A72" s="214">
        <v>71</v>
      </c>
      <c r="B72" s="187">
        <v>44414</v>
      </c>
      <c r="C72" s="215" t="s">
        <v>16</v>
      </c>
      <c r="D72" s="215"/>
      <c r="E72" s="65" t="s">
        <v>17</v>
      </c>
      <c r="F72" s="82" t="s">
        <v>380</v>
      </c>
      <c r="G72" s="51" t="s">
        <v>50</v>
      </c>
      <c r="H72" s="54"/>
      <c r="I72" s="51"/>
      <c r="J72" s="304"/>
      <c r="K72" s="186" t="s">
        <v>381</v>
      </c>
      <c r="L72" s="177"/>
      <c r="M72" s="177"/>
      <c r="O72" s="178" t="s">
        <v>150</v>
      </c>
      <c r="P72" s="178"/>
      <c r="Q72" s="205"/>
      <c r="R72" s="205"/>
      <c r="S72" s="71"/>
      <c r="T72" s="67"/>
      <c r="U72" s="80"/>
      <c r="V72" s="81"/>
      <c r="W72" s="81"/>
      <c r="X72" s="67"/>
      <c r="Y72" s="46"/>
      <c r="Z72" s="46"/>
      <c r="AA72" s="48"/>
      <c r="AB72" s="48"/>
      <c r="AC72"/>
    </row>
    <row r="73" spans="1:29" ht="15.75" customHeight="1">
      <c r="A73" s="214">
        <v>72</v>
      </c>
      <c r="B73" s="187">
        <v>44414</v>
      </c>
      <c r="C73" s="215" t="s">
        <v>16</v>
      </c>
      <c r="D73" s="215"/>
      <c r="E73" s="65" t="s">
        <v>23</v>
      </c>
      <c r="F73" s="196" t="s">
        <v>382</v>
      </c>
      <c r="G73" s="51" t="s">
        <v>42</v>
      </c>
      <c r="H73" s="54"/>
      <c r="I73" s="51"/>
      <c r="J73" s="304"/>
      <c r="K73" s="191" t="s">
        <v>261</v>
      </c>
      <c r="L73" s="177" t="s">
        <v>299</v>
      </c>
      <c r="M73" s="177" t="s">
        <v>327</v>
      </c>
      <c r="N73" s="79" t="s">
        <v>24</v>
      </c>
      <c r="O73" s="178" t="s">
        <v>150</v>
      </c>
      <c r="P73" s="178"/>
      <c r="Q73" s="205" t="s">
        <v>389</v>
      </c>
      <c r="R73" s="205" t="s">
        <v>288</v>
      </c>
      <c r="S73" s="71"/>
      <c r="T73" s="67"/>
      <c r="U73" s="80"/>
      <c r="V73" s="81"/>
      <c r="W73" s="81"/>
      <c r="X73" s="67"/>
      <c r="Y73" s="46"/>
      <c r="Z73" s="46"/>
      <c r="AA73" s="48"/>
      <c r="AB73" s="48"/>
      <c r="AC73"/>
    </row>
    <row r="74" spans="1:29" ht="15.75" customHeight="1">
      <c r="A74" s="214">
        <v>73</v>
      </c>
      <c r="B74" s="187">
        <v>44414</v>
      </c>
      <c r="C74" s="215" t="s">
        <v>16</v>
      </c>
      <c r="D74" s="215"/>
      <c r="E74" s="65"/>
      <c r="F74" s="82" t="s">
        <v>383</v>
      </c>
      <c r="G74" s="51" t="s">
        <v>213</v>
      </c>
      <c r="H74" s="54"/>
      <c r="I74" s="51"/>
      <c r="J74" s="304"/>
      <c r="K74" s="186"/>
      <c r="L74" s="177"/>
      <c r="M74" s="177"/>
      <c r="O74" s="178" t="s">
        <v>150</v>
      </c>
      <c r="P74" s="178"/>
      <c r="Q74" s="205"/>
      <c r="R74" s="205"/>
      <c r="S74" s="71"/>
      <c r="T74" s="67"/>
      <c r="U74" s="80"/>
      <c r="V74" s="81"/>
      <c r="W74" s="81"/>
      <c r="X74" s="67"/>
      <c r="Y74" s="46"/>
      <c r="Z74" s="46"/>
      <c r="AA74" s="48"/>
      <c r="AB74" s="48"/>
      <c r="AC74"/>
    </row>
    <row r="75" spans="1:29" ht="15.75" customHeight="1">
      <c r="A75" s="214">
        <v>74</v>
      </c>
      <c r="B75" s="187">
        <v>44414</v>
      </c>
      <c r="C75" s="215" t="s">
        <v>16</v>
      </c>
      <c r="D75" s="215"/>
      <c r="E75" s="65"/>
      <c r="F75" s="293" t="s">
        <v>390</v>
      </c>
      <c r="G75" s="51" t="s">
        <v>213</v>
      </c>
      <c r="H75" s="54"/>
      <c r="I75" s="51"/>
      <c r="J75" s="304"/>
      <c r="K75" s="186"/>
      <c r="L75" s="177"/>
      <c r="M75" s="177"/>
      <c r="O75" s="178" t="s">
        <v>150</v>
      </c>
      <c r="P75" s="178"/>
      <c r="Q75" s="205"/>
      <c r="R75" s="205"/>
      <c r="S75" s="71"/>
      <c r="T75" s="67"/>
      <c r="U75" s="80"/>
      <c r="V75" s="81"/>
      <c r="W75" s="81"/>
      <c r="X75" s="67"/>
      <c r="Y75" s="46"/>
      <c r="Z75" s="46"/>
      <c r="AA75" s="48"/>
      <c r="AB75" s="48"/>
      <c r="AC75"/>
    </row>
    <row r="76" spans="1:29" ht="15.75" customHeight="1">
      <c r="A76" s="214">
        <v>75</v>
      </c>
      <c r="B76" s="187">
        <v>44414</v>
      </c>
      <c r="C76" s="215" t="s">
        <v>16</v>
      </c>
      <c r="D76" s="215"/>
      <c r="E76" s="65"/>
      <c r="F76" s="82" t="s">
        <v>384</v>
      </c>
      <c r="G76" s="51" t="s">
        <v>213</v>
      </c>
      <c r="H76" s="54"/>
      <c r="I76" s="51"/>
      <c r="J76" s="304"/>
      <c r="K76" s="186"/>
      <c r="L76" s="177"/>
      <c r="M76" s="177"/>
      <c r="O76" s="178" t="s">
        <v>150</v>
      </c>
      <c r="P76" s="178"/>
      <c r="Q76" s="205"/>
      <c r="R76" s="205"/>
      <c r="S76" s="71"/>
      <c r="T76" s="67"/>
      <c r="U76" s="80"/>
      <c r="V76" s="81"/>
      <c r="W76" s="81"/>
      <c r="X76" s="67"/>
      <c r="Y76" s="46"/>
      <c r="Z76" s="46"/>
      <c r="AA76" s="48"/>
      <c r="AB76" s="48"/>
      <c r="AC76"/>
    </row>
    <row r="77" spans="1:29" ht="15.75" customHeight="1">
      <c r="A77" s="214">
        <v>76</v>
      </c>
      <c r="B77" s="187">
        <v>44414</v>
      </c>
      <c r="C77" s="215" t="s">
        <v>16</v>
      </c>
      <c r="D77" s="215"/>
      <c r="E77" s="65"/>
      <c r="F77" s="293" t="s">
        <v>385</v>
      </c>
      <c r="G77" s="51" t="s">
        <v>213</v>
      </c>
      <c r="H77" s="54"/>
      <c r="I77" s="51"/>
      <c r="J77" s="304"/>
      <c r="K77" s="186"/>
      <c r="L77" s="177"/>
      <c r="M77" s="177"/>
      <c r="O77" s="178" t="s">
        <v>150</v>
      </c>
      <c r="P77" s="178"/>
      <c r="Q77" s="205"/>
      <c r="R77" s="205"/>
      <c r="S77" s="71"/>
      <c r="T77" s="67"/>
      <c r="U77" s="80"/>
      <c r="V77" s="81"/>
      <c r="W77" s="81"/>
      <c r="X77" s="67"/>
      <c r="Y77" s="46"/>
      <c r="Z77" s="46"/>
      <c r="AA77" s="48"/>
      <c r="AB77" s="48"/>
      <c r="AC77"/>
    </row>
    <row r="78" spans="1:29" ht="15.75" customHeight="1">
      <c r="A78" s="214">
        <v>77</v>
      </c>
      <c r="B78" s="187">
        <v>44414</v>
      </c>
      <c r="C78" s="215" t="s">
        <v>16</v>
      </c>
      <c r="D78" s="215"/>
      <c r="E78" s="65" t="s">
        <v>17</v>
      </c>
      <c r="F78" s="184" t="s">
        <v>386</v>
      </c>
      <c r="G78" s="51" t="s">
        <v>213</v>
      </c>
      <c r="H78" s="54"/>
      <c r="I78" s="51"/>
      <c r="J78" s="304"/>
      <c r="K78" s="186"/>
      <c r="L78" s="177"/>
      <c r="M78" s="177"/>
      <c r="O78" s="178" t="s">
        <v>391</v>
      </c>
      <c r="P78" s="178"/>
      <c r="Q78" s="205"/>
      <c r="R78" s="205"/>
      <c r="S78" s="71"/>
      <c r="T78" s="67"/>
      <c r="U78" s="80"/>
      <c r="V78" s="81"/>
      <c r="W78" s="81"/>
      <c r="X78" s="67"/>
      <c r="Y78" s="46"/>
      <c r="Z78" s="46"/>
      <c r="AA78" s="48"/>
      <c r="AB78" s="48"/>
      <c r="AC78"/>
    </row>
    <row r="79" spans="1:29" ht="15.75" customHeight="1">
      <c r="A79" s="228">
        <v>78</v>
      </c>
      <c r="B79" s="187">
        <v>44414</v>
      </c>
      <c r="C79" s="232" t="s">
        <v>16</v>
      </c>
      <c r="D79" s="232"/>
      <c r="E79" s="236" t="s">
        <v>58</v>
      </c>
      <c r="F79" s="82" t="s">
        <v>387</v>
      </c>
      <c r="G79" s="244" t="s">
        <v>34</v>
      </c>
      <c r="H79" s="61"/>
      <c r="I79" s="244"/>
      <c r="J79" s="306"/>
      <c r="K79" s="253"/>
      <c r="L79" s="259"/>
      <c r="M79" s="259"/>
      <c r="N79" s="262"/>
      <c r="O79" s="181" t="s">
        <v>391</v>
      </c>
      <c r="P79" s="181"/>
      <c r="Q79" s="267"/>
      <c r="R79" s="267"/>
      <c r="S79" s="273"/>
      <c r="T79" s="78"/>
      <c r="U79" s="278"/>
      <c r="V79" s="282"/>
      <c r="W79" s="282"/>
      <c r="X79" s="78"/>
      <c r="Y79" s="46"/>
      <c r="Z79" s="46"/>
      <c r="AA79" s="48"/>
      <c r="AB79" s="48"/>
      <c r="AC79"/>
    </row>
    <row r="80" spans="1:29" ht="15.75" customHeight="1">
      <c r="A80" s="63">
        <v>79</v>
      </c>
      <c r="B80" s="187">
        <v>44414</v>
      </c>
      <c r="C80" s="64" t="s">
        <v>16</v>
      </c>
      <c r="E80" s="65" t="s">
        <v>23</v>
      </c>
      <c r="F80" s="221" t="s">
        <v>388</v>
      </c>
      <c r="G80" s="51" t="s">
        <v>34</v>
      </c>
      <c r="H80" s="211"/>
      <c r="I80" s="51"/>
      <c r="J80" s="304"/>
      <c r="K80" s="186"/>
      <c r="L80" s="177"/>
      <c r="M80" s="177"/>
      <c r="O80" s="178" t="s">
        <v>391</v>
      </c>
      <c r="P80" s="178"/>
      <c r="Q80" s="205"/>
      <c r="R80" s="205"/>
      <c r="S80" s="71"/>
      <c r="T80" s="67"/>
      <c r="U80" s="80"/>
      <c r="V80" s="81"/>
      <c r="W80" s="81"/>
      <c r="X80" s="67"/>
      <c r="Y80" s="67"/>
      <c r="Z80" s="46"/>
      <c r="AB80" s="48"/>
    </row>
    <row r="81" spans="1:29" ht="15.75" customHeight="1">
      <c r="A81" s="230">
        <v>80</v>
      </c>
      <c r="B81" s="187">
        <v>44417</v>
      </c>
      <c r="C81" s="234" t="s">
        <v>16</v>
      </c>
      <c r="D81" s="319"/>
      <c r="E81" s="239" t="s">
        <v>58</v>
      </c>
      <c r="F81" s="82" t="s">
        <v>392</v>
      </c>
      <c r="G81" s="247" t="s">
        <v>34</v>
      </c>
      <c r="H81" s="246"/>
      <c r="I81" s="248"/>
      <c r="J81" s="307"/>
      <c r="K81" s="255"/>
      <c r="L81" s="260" t="s">
        <v>393</v>
      </c>
      <c r="M81" s="260" t="s">
        <v>345</v>
      </c>
      <c r="N81" s="263" t="s">
        <v>19</v>
      </c>
      <c r="O81" s="265" t="s">
        <v>150</v>
      </c>
      <c r="P81" s="265"/>
      <c r="Q81" s="269" t="s">
        <v>394</v>
      </c>
      <c r="R81" s="269" t="s">
        <v>286</v>
      </c>
      <c r="S81" s="274"/>
      <c r="T81" s="276"/>
      <c r="U81" s="280"/>
      <c r="V81" s="284"/>
      <c r="W81" s="284"/>
      <c r="X81" s="276"/>
      <c r="Y81" s="46"/>
      <c r="Z81" s="46"/>
      <c r="AA81" s="48"/>
      <c r="AB81" s="48"/>
      <c r="AC81"/>
    </row>
    <row r="82" spans="1:29" ht="15.75" customHeight="1">
      <c r="A82" s="214">
        <v>81</v>
      </c>
      <c r="B82" s="187">
        <v>44417</v>
      </c>
      <c r="C82" s="215" t="s">
        <v>16</v>
      </c>
      <c r="D82" s="215"/>
      <c r="E82" s="65" t="s">
        <v>23</v>
      </c>
      <c r="F82" s="224" t="s">
        <v>395</v>
      </c>
      <c r="G82" s="51" t="s">
        <v>214</v>
      </c>
      <c r="H82" s="54"/>
      <c r="I82" s="51"/>
      <c r="J82" s="304"/>
      <c r="K82" s="186" t="s">
        <v>511</v>
      </c>
      <c r="L82" s="177" t="s">
        <v>299</v>
      </c>
      <c r="M82" s="177" t="s">
        <v>327</v>
      </c>
      <c r="N82" s="79" t="s">
        <v>19</v>
      </c>
      <c r="O82" s="178" t="s">
        <v>150</v>
      </c>
      <c r="P82" s="178"/>
      <c r="Q82" s="205" t="s">
        <v>282</v>
      </c>
      <c r="R82" s="205" t="s">
        <v>285</v>
      </c>
      <c r="S82" s="71"/>
      <c r="T82" s="67"/>
      <c r="U82" s="80"/>
      <c r="V82" s="81"/>
      <c r="W82" s="81"/>
      <c r="X82" s="67"/>
      <c r="Y82" s="46"/>
      <c r="Z82" s="46"/>
      <c r="AA82" s="48"/>
      <c r="AB82" s="48"/>
      <c r="AC82"/>
    </row>
    <row r="83" spans="1:29" ht="15.75" customHeight="1">
      <c r="A83" s="214">
        <v>82</v>
      </c>
      <c r="B83" s="187">
        <v>44417</v>
      </c>
      <c r="C83" s="215" t="s">
        <v>22</v>
      </c>
      <c r="D83" s="215"/>
      <c r="E83" s="65" t="s">
        <v>25</v>
      </c>
      <c r="F83" s="184" t="s">
        <v>398</v>
      </c>
      <c r="G83" s="51" t="s">
        <v>213</v>
      </c>
      <c r="H83" s="54"/>
      <c r="I83" s="51"/>
      <c r="J83" s="304"/>
      <c r="K83" s="186"/>
      <c r="L83" s="177" t="s">
        <v>368</v>
      </c>
      <c r="M83" s="177" t="s">
        <v>368</v>
      </c>
      <c r="N83" s="79" t="s">
        <v>19</v>
      </c>
      <c r="O83" s="178" t="s">
        <v>150</v>
      </c>
      <c r="P83" s="178"/>
      <c r="Q83" s="205" t="s">
        <v>396</v>
      </c>
      <c r="R83" s="205" t="s">
        <v>397</v>
      </c>
      <c r="S83" s="71"/>
      <c r="T83" s="67"/>
      <c r="U83" s="80"/>
      <c r="V83" s="81"/>
      <c r="W83" s="81"/>
      <c r="X83" s="67"/>
      <c r="Y83" s="46"/>
      <c r="Z83" s="46"/>
      <c r="AA83" s="48"/>
      <c r="AB83" s="48"/>
      <c r="AC83"/>
    </row>
    <row r="84" spans="1:29" ht="15.75" customHeight="1">
      <c r="A84" s="214">
        <v>83</v>
      </c>
      <c r="B84" s="187">
        <v>44417</v>
      </c>
      <c r="C84" s="215" t="s">
        <v>22</v>
      </c>
      <c r="D84" s="215"/>
      <c r="E84" s="65" t="s">
        <v>25</v>
      </c>
      <c r="F84" s="184" t="s">
        <v>399</v>
      </c>
      <c r="G84" s="51" t="s">
        <v>213</v>
      </c>
      <c r="H84" s="54"/>
      <c r="I84" s="51"/>
      <c r="J84" s="304"/>
      <c r="K84" s="186"/>
      <c r="L84" s="177" t="s">
        <v>400</v>
      </c>
      <c r="M84" s="177" t="s">
        <v>400</v>
      </c>
      <c r="N84" s="79" t="s">
        <v>24</v>
      </c>
      <c r="O84" s="178" t="s">
        <v>150</v>
      </c>
      <c r="P84" s="178"/>
      <c r="Q84" s="205" t="s">
        <v>401</v>
      </c>
      <c r="R84" s="205" t="s">
        <v>402</v>
      </c>
      <c r="S84" s="71"/>
      <c r="T84" s="67"/>
      <c r="U84" s="80"/>
      <c r="V84" s="81"/>
      <c r="W84" s="81"/>
      <c r="X84" s="67"/>
      <c r="Y84" s="46"/>
      <c r="Z84" s="46"/>
      <c r="AA84" s="48"/>
      <c r="AB84" s="48"/>
      <c r="AC84"/>
    </row>
    <row r="85" spans="1:29" ht="15.75" customHeight="1">
      <c r="A85" s="214">
        <v>84</v>
      </c>
      <c r="B85" s="187">
        <v>44417</v>
      </c>
      <c r="C85" s="215" t="s">
        <v>22</v>
      </c>
      <c r="D85" s="215"/>
      <c r="E85" s="65" t="s">
        <v>25</v>
      </c>
      <c r="F85" s="184" t="s">
        <v>403</v>
      </c>
      <c r="G85" s="51" t="s">
        <v>213</v>
      </c>
      <c r="H85" s="54"/>
      <c r="I85" s="51"/>
      <c r="J85" s="304"/>
      <c r="K85" s="186"/>
      <c r="L85" s="177" t="s">
        <v>404</v>
      </c>
      <c r="M85" s="177" t="s">
        <v>404</v>
      </c>
      <c r="N85" s="79" t="s">
        <v>19</v>
      </c>
      <c r="O85" s="178" t="s">
        <v>150</v>
      </c>
      <c r="P85" s="178"/>
      <c r="Q85" s="205" t="s">
        <v>405</v>
      </c>
      <c r="R85" s="205" t="s">
        <v>402</v>
      </c>
      <c r="S85" s="71"/>
      <c r="T85" s="67"/>
      <c r="U85" s="80"/>
      <c r="V85" s="81"/>
      <c r="W85" s="81"/>
      <c r="X85" s="67"/>
      <c r="Y85" s="46"/>
      <c r="Z85" s="46"/>
      <c r="AA85" s="48"/>
      <c r="AB85" s="48"/>
      <c r="AC85"/>
    </row>
    <row r="86" spans="1:29" ht="15.75" customHeight="1">
      <c r="A86" s="214">
        <v>85</v>
      </c>
      <c r="B86" s="187">
        <v>44417</v>
      </c>
      <c r="C86" s="215" t="s">
        <v>22</v>
      </c>
      <c r="D86" s="215"/>
      <c r="E86" s="65" t="s">
        <v>25</v>
      </c>
      <c r="F86" s="184" t="s">
        <v>447</v>
      </c>
      <c r="G86" s="51" t="s">
        <v>213</v>
      </c>
      <c r="H86" s="54"/>
      <c r="I86" s="51"/>
      <c r="J86" s="304"/>
      <c r="K86" s="186"/>
      <c r="L86" s="177" t="s">
        <v>368</v>
      </c>
      <c r="M86" s="177" t="s">
        <v>368</v>
      </c>
      <c r="N86" s="79" t="s">
        <v>19</v>
      </c>
      <c r="O86" s="178" t="s">
        <v>150</v>
      </c>
      <c r="P86" s="178"/>
      <c r="Q86" s="205" t="s">
        <v>406</v>
      </c>
      <c r="R86" s="205" t="s">
        <v>288</v>
      </c>
      <c r="S86" s="71"/>
      <c r="T86" s="67"/>
      <c r="U86" s="80"/>
      <c r="V86" s="81"/>
      <c r="W86" s="81"/>
      <c r="X86" s="67"/>
      <c r="Y86" s="46"/>
      <c r="Z86" s="46"/>
      <c r="AA86" s="48"/>
      <c r="AB86" s="48"/>
      <c r="AC86"/>
    </row>
    <row r="87" spans="1:29" ht="15.75" customHeight="1">
      <c r="A87" s="214">
        <v>86</v>
      </c>
      <c r="B87" s="187">
        <v>44417</v>
      </c>
      <c r="C87" s="215" t="s">
        <v>22</v>
      </c>
      <c r="D87" s="215"/>
      <c r="E87" s="65" t="s">
        <v>25</v>
      </c>
      <c r="F87" s="184" t="s">
        <v>407</v>
      </c>
      <c r="G87" s="51" t="s">
        <v>213</v>
      </c>
      <c r="H87" s="54"/>
      <c r="I87" s="51"/>
      <c r="J87" s="304"/>
      <c r="K87" s="186"/>
      <c r="L87" s="177" t="s">
        <v>368</v>
      </c>
      <c r="M87" s="177" t="s">
        <v>299</v>
      </c>
      <c r="N87" s="79" t="s">
        <v>24</v>
      </c>
      <c r="O87" s="178" t="s">
        <v>150</v>
      </c>
      <c r="P87" s="178"/>
      <c r="Q87" s="205" t="s">
        <v>333</v>
      </c>
      <c r="R87" s="205" t="s">
        <v>408</v>
      </c>
      <c r="S87" s="71"/>
      <c r="T87" s="67"/>
      <c r="U87" s="80"/>
      <c r="V87" s="81"/>
      <c r="W87" s="81"/>
      <c r="X87" s="67"/>
      <c r="Y87" s="46"/>
      <c r="Z87" s="46"/>
      <c r="AA87" s="48"/>
      <c r="AB87" s="48"/>
      <c r="AC87"/>
    </row>
    <row r="88" spans="1:29" ht="15.75" customHeight="1">
      <c r="A88" s="214">
        <v>87</v>
      </c>
      <c r="B88" s="187">
        <v>44417</v>
      </c>
      <c r="C88" s="215" t="s">
        <v>22</v>
      </c>
      <c r="D88" s="215"/>
      <c r="E88" s="65" t="s">
        <v>36</v>
      </c>
      <c r="F88" s="222" t="s">
        <v>409</v>
      </c>
      <c r="G88" s="51" t="s">
        <v>214</v>
      </c>
      <c r="H88" s="54"/>
      <c r="I88" s="51"/>
      <c r="J88" s="304"/>
      <c r="K88" s="186" t="s">
        <v>541</v>
      </c>
      <c r="L88" s="177" t="s">
        <v>410</v>
      </c>
      <c r="M88" s="177" t="s">
        <v>410</v>
      </c>
      <c r="N88" s="79" t="s">
        <v>19</v>
      </c>
      <c r="O88" s="178" t="s">
        <v>150</v>
      </c>
      <c r="P88" s="178"/>
      <c r="Q88" s="205" t="s">
        <v>411</v>
      </c>
      <c r="R88" s="205" t="s">
        <v>284</v>
      </c>
      <c r="S88" s="71"/>
      <c r="T88" s="67"/>
      <c r="U88" s="80"/>
      <c r="V88" s="81"/>
      <c r="W88" s="81"/>
      <c r="X88" s="67"/>
      <c r="Y88" s="46"/>
      <c r="Z88" s="46"/>
      <c r="AA88" s="48"/>
      <c r="AB88" s="48"/>
      <c r="AC88"/>
    </row>
    <row r="89" spans="1:29" ht="15.75" customHeight="1">
      <c r="A89" s="214">
        <v>88</v>
      </c>
      <c r="B89" s="187">
        <v>44417</v>
      </c>
      <c r="C89" s="215" t="s">
        <v>16</v>
      </c>
      <c r="D89" s="320"/>
      <c r="E89" s="219" t="s">
        <v>56</v>
      </c>
      <c r="F89" s="82" t="s">
        <v>413</v>
      </c>
      <c r="G89" s="220" t="s">
        <v>34</v>
      </c>
      <c r="H89" s="54"/>
      <c r="I89" s="51"/>
      <c r="J89" s="304"/>
      <c r="K89" s="186" t="s">
        <v>450</v>
      </c>
      <c r="L89" s="177" t="s">
        <v>311</v>
      </c>
      <c r="M89" s="177" t="s">
        <v>313</v>
      </c>
      <c r="N89" s="79" t="s">
        <v>24</v>
      </c>
      <c r="O89" s="178" t="s">
        <v>150</v>
      </c>
      <c r="P89" s="178" t="s">
        <v>412</v>
      </c>
      <c r="Q89" s="205" t="s">
        <v>284</v>
      </c>
      <c r="R89" s="205" t="s">
        <v>302</v>
      </c>
      <c r="S89" s="71"/>
      <c r="T89" s="67"/>
      <c r="U89" s="80"/>
      <c r="V89" s="81"/>
      <c r="W89" s="81"/>
      <c r="X89" s="67"/>
      <c r="Y89" s="46"/>
      <c r="Z89" s="46"/>
      <c r="AA89" s="48"/>
      <c r="AB89" s="48"/>
      <c r="AC89"/>
    </row>
    <row r="90" spans="1:29" ht="15.75" customHeight="1">
      <c r="A90" s="214">
        <v>89</v>
      </c>
      <c r="B90" s="187">
        <v>44417</v>
      </c>
      <c r="C90" s="215" t="s">
        <v>22</v>
      </c>
      <c r="D90" s="215"/>
      <c r="E90" s="65" t="s">
        <v>25</v>
      </c>
      <c r="F90" s="225" t="s">
        <v>414</v>
      </c>
      <c r="G90" s="51" t="s">
        <v>213</v>
      </c>
      <c r="H90" s="54"/>
      <c r="I90" s="51"/>
      <c r="J90" s="304"/>
      <c r="K90" s="186"/>
      <c r="L90" s="177" t="s">
        <v>368</v>
      </c>
      <c r="M90" s="177" t="s">
        <v>368</v>
      </c>
      <c r="N90" s="79" t="s">
        <v>41</v>
      </c>
      <c r="O90" s="178" t="s">
        <v>150</v>
      </c>
      <c r="P90" s="178"/>
      <c r="Q90" s="205" t="s">
        <v>288</v>
      </c>
      <c r="R90" s="205" t="s">
        <v>415</v>
      </c>
      <c r="S90" s="71"/>
      <c r="T90" s="67"/>
      <c r="U90" s="80"/>
      <c r="V90" s="81"/>
      <c r="W90" s="81"/>
      <c r="X90" s="67"/>
      <c r="Y90" s="46"/>
      <c r="Z90" s="46"/>
      <c r="AA90" s="48"/>
      <c r="AB90" s="48"/>
      <c r="AC90"/>
    </row>
    <row r="91" spans="1:29" ht="15.75" customHeight="1">
      <c r="A91" s="214">
        <v>90</v>
      </c>
      <c r="B91" s="187">
        <v>44417</v>
      </c>
      <c r="C91" s="215" t="s">
        <v>16</v>
      </c>
      <c r="D91" s="320"/>
      <c r="E91" s="219" t="s">
        <v>56</v>
      </c>
      <c r="F91" s="82" t="s">
        <v>416</v>
      </c>
      <c r="G91" s="220" t="s">
        <v>34</v>
      </c>
      <c r="H91" s="54"/>
      <c r="I91" s="51"/>
      <c r="J91" s="304"/>
      <c r="K91" s="186" t="s">
        <v>450</v>
      </c>
      <c r="L91" s="177" t="s">
        <v>321</v>
      </c>
      <c r="M91" s="177" t="s">
        <v>345</v>
      </c>
      <c r="N91" s="79" t="s">
        <v>19</v>
      </c>
      <c r="O91" s="178" t="s">
        <v>150</v>
      </c>
      <c r="P91" s="178" t="s">
        <v>418</v>
      </c>
      <c r="Q91" s="205" t="s">
        <v>288</v>
      </c>
      <c r="R91" s="205" t="s">
        <v>417</v>
      </c>
      <c r="S91" s="71"/>
      <c r="T91" s="67"/>
      <c r="U91" s="80"/>
      <c r="V91" s="81"/>
      <c r="W91" s="81"/>
      <c r="X91" s="67"/>
      <c r="Y91" s="46"/>
      <c r="Z91" s="46"/>
      <c r="AA91" s="48"/>
      <c r="AB91" s="48"/>
      <c r="AC91"/>
    </row>
    <row r="92" spans="1:29" ht="15.75" customHeight="1">
      <c r="A92" s="214">
        <v>91</v>
      </c>
      <c r="B92" s="187">
        <v>44417</v>
      </c>
      <c r="C92" s="215" t="s">
        <v>16</v>
      </c>
      <c r="D92" s="215"/>
      <c r="E92" s="65" t="s">
        <v>58</v>
      </c>
      <c r="F92" s="224" t="s">
        <v>419</v>
      </c>
      <c r="G92" s="51" t="s">
        <v>213</v>
      </c>
      <c r="H92" s="54"/>
      <c r="I92" s="51"/>
      <c r="J92" s="304"/>
      <c r="K92" s="186"/>
      <c r="L92" s="177" t="s">
        <v>420</v>
      </c>
      <c r="M92" s="177" t="s">
        <v>420</v>
      </c>
      <c r="N92" s="79" t="s">
        <v>41</v>
      </c>
      <c r="O92" s="178" t="s">
        <v>150</v>
      </c>
      <c r="P92" s="178"/>
      <c r="Q92" s="205" t="s">
        <v>421</v>
      </c>
      <c r="R92" s="205" t="s">
        <v>422</v>
      </c>
      <c r="S92" s="71"/>
      <c r="T92" s="67"/>
      <c r="U92" s="80"/>
      <c r="V92" s="81"/>
      <c r="W92" s="81"/>
      <c r="X92" s="67"/>
      <c r="Y92" s="46"/>
      <c r="Z92" s="46"/>
      <c r="AA92" s="48"/>
      <c r="AB92" s="48"/>
      <c r="AC92"/>
    </row>
    <row r="93" spans="1:29" ht="15.75" customHeight="1">
      <c r="A93" s="228">
        <v>92</v>
      </c>
      <c r="B93" s="187">
        <v>44417</v>
      </c>
      <c r="C93" s="232" t="s">
        <v>22</v>
      </c>
      <c r="D93" s="232"/>
      <c r="E93" s="236" t="s">
        <v>32</v>
      </c>
      <c r="F93" s="184" t="s">
        <v>423</v>
      </c>
      <c r="G93" s="244" t="s">
        <v>214</v>
      </c>
      <c r="H93" s="61"/>
      <c r="I93" s="244"/>
      <c r="J93" s="306"/>
      <c r="K93" s="253" t="s">
        <v>490</v>
      </c>
      <c r="L93" s="259" t="s">
        <v>277</v>
      </c>
      <c r="M93" s="259" t="s">
        <v>277</v>
      </c>
      <c r="N93" s="262" t="s">
        <v>24</v>
      </c>
      <c r="O93" s="181" t="s">
        <v>150</v>
      </c>
      <c r="P93" s="181"/>
      <c r="Q93" s="267" t="s">
        <v>424</v>
      </c>
      <c r="R93" s="267" t="s">
        <v>333</v>
      </c>
      <c r="S93" s="273"/>
      <c r="T93" s="78"/>
      <c r="U93" s="278"/>
      <c r="V93" s="282"/>
      <c r="W93" s="282"/>
      <c r="X93" s="78"/>
      <c r="Y93" s="46"/>
      <c r="Z93" s="46"/>
      <c r="AA93" s="48"/>
      <c r="AB93" s="48"/>
      <c r="AC93"/>
    </row>
    <row r="94" spans="1:29" ht="15.75" customHeight="1">
      <c r="A94" s="63">
        <v>93</v>
      </c>
      <c r="B94" s="187">
        <v>44417</v>
      </c>
      <c r="C94" s="64" t="s">
        <v>22</v>
      </c>
      <c r="E94" s="65" t="s">
        <v>36</v>
      </c>
      <c r="F94" s="82" t="s">
        <v>425</v>
      </c>
      <c r="G94" s="51" t="s">
        <v>35</v>
      </c>
      <c r="H94" s="211"/>
      <c r="I94" s="51"/>
      <c r="J94" s="304"/>
      <c r="K94" s="186" t="s">
        <v>580</v>
      </c>
      <c r="L94" s="177" t="s">
        <v>426</v>
      </c>
      <c r="M94" s="177" t="s">
        <v>299</v>
      </c>
      <c r="N94" s="79" t="s">
        <v>19</v>
      </c>
      <c r="O94" s="178" t="s">
        <v>150</v>
      </c>
      <c r="P94" s="178"/>
      <c r="Q94" s="205" t="s">
        <v>333</v>
      </c>
      <c r="R94" s="205" t="s">
        <v>427</v>
      </c>
      <c r="S94" s="71"/>
      <c r="T94" s="67"/>
      <c r="U94" s="80"/>
      <c r="V94" s="81"/>
      <c r="W94" s="81"/>
      <c r="X94" s="67"/>
      <c r="Y94" s="67"/>
      <c r="Z94" s="46"/>
      <c r="AB94" s="48"/>
    </row>
    <row r="95" spans="1:29" ht="15.75" customHeight="1">
      <c r="A95" s="231">
        <v>94</v>
      </c>
      <c r="B95" s="187">
        <v>44417</v>
      </c>
      <c r="C95" s="235" t="s">
        <v>16</v>
      </c>
      <c r="D95" s="235"/>
      <c r="E95" s="241" t="s">
        <v>57</v>
      </c>
      <c r="F95" s="196" t="s">
        <v>428</v>
      </c>
      <c r="G95" s="249" t="s">
        <v>42</v>
      </c>
      <c r="H95" s="252"/>
      <c r="I95" s="249"/>
      <c r="J95" s="308"/>
      <c r="K95" s="256" t="s">
        <v>575</v>
      </c>
      <c r="L95" s="261" t="s">
        <v>429</v>
      </c>
      <c r="M95" s="261" t="s">
        <v>429</v>
      </c>
      <c r="N95" s="264" t="s">
        <v>19</v>
      </c>
      <c r="O95" s="266" t="s">
        <v>150</v>
      </c>
      <c r="P95" s="266" t="s">
        <v>432</v>
      </c>
      <c r="Q95" s="270" t="s">
        <v>430</v>
      </c>
      <c r="R95" s="270" t="s">
        <v>431</v>
      </c>
      <c r="S95" s="275"/>
      <c r="T95" s="277"/>
      <c r="U95" s="281"/>
      <c r="V95" s="285"/>
      <c r="W95" s="285"/>
      <c r="X95" s="277"/>
      <c r="Y95" s="46"/>
      <c r="Z95" s="46"/>
      <c r="AA95" s="48"/>
      <c r="AB95" s="48"/>
      <c r="AC95"/>
    </row>
    <row r="96" spans="1:29" ht="15.75" customHeight="1">
      <c r="A96" s="63">
        <v>95</v>
      </c>
      <c r="B96" s="187">
        <v>44417</v>
      </c>
      <c r="C96" s="64" t="s">
        <v>16</v>
      </c>
      <c r="E96" s="65" t="s">
        <v>57</v>
      </c>
      <c r="F96" s="221" t="s">
        <v>433</v>
      </c>
      <c r="G96" s="51" t="s">
        <v>213</v>
      </c>
      <c r="H96" s="211"/>
      <c r="I96" s="51"/>
      <c r="J96" s="304"/>
      <c r="K96" s="186"/>
      <c r="L96" s="177" t="s">
        <v>445</v>
      </c>
      <c r="M96" s="177" t="s">
        <v>435</v>
      </c>
      <c r="N96" s="79" t="s">
        <v>24</v>
      </c>
      <c r="O96" s="178" t="s">
        <v>150</v>
      </c>
      <c r="P96" s="178" t="s">
        <v>441</v>
      </c>
      <c r="Q96" s="205" t="s">
        <v>446</v>
      </c>
      <c r="R96" s="205" t="s">
        <v>291</v>
      </c>
      <c r="S96" s="71"/>
      <c r="T96" s="67"/>
      <c r="U96" s="80"/>
      <c r="V96" s="81"/>
      <c r="W96" s="81"/>
      <c r="X96" s="67"/>
      <c r="Y96" s="67"/>
      <c r="Z96" s="46"/>
      <c r="AB96" s="48"/>
    </row>
    <row r="97" spans="1:29" ht="15.75" customHeight="1">
      <c r="A97" s="231">
        <v>96</v>
      </c>
      <c r="B97" s="187">
        <v>44417</v>
      </c>
      <c r="C97" s="235" t="s">
        <v>16</v>
      </c>
      <c r="D97" s="312"/>
      <c r="E97" s="242" t="s">
        <v>58</v>
      </c>
      <c r="F97" s="82" t="s">
        <v>434</v>
      </c>
      <c r="G97" s="250" t="s">
        <v>34</v>
      </c>
      <c r="H97" s="252"/>
      <c r="I97" s="249"/>
      <c r="J97" s="308"/>
      <c r="K97" s="257" t="s">
        <v>450</v>
      </c>
      <c r="L97" s="261" t="s">
        <v>435</v>
      </c>
      <c r="M97" s="261" t="s">
        <v>331</v>
      </c>
      <c r="N97" s="264" t="s">
        <v>19</v>
      </c>
      <c r="O97" s="266" t="s">
        <v>150</v>
      </c>
      <c r="P97" s="266"/>
      <c r="Q97" s="270" t="s">
        <v>436</v>
      </c>
      <c r="R97" s="270" t="s">
        <v>437</v>
      </c>
      <c r="S97" s="275"/>
      <c r="T97" s="277"/>
      <c r="U97" s="281"/>
      <c r="V97" s="285"/>
      <c r="W97" s="285"/>
      <c r="X97" s="277"/>
      <c r="Y97" s="46"/>
      <c r="Z97" s="46"/>
      <c r="AA97" s="48"/>
      <c r="AB97" s="48"/>
      <c r="AC97"/>
    </row>
    <row r="98" spans="1:29" ht="15.75" customHeight="1">
      <c r="A98" s="63">
        <v>97</v>
      </c>
      <c r="B98" s="187">
        <v>44417</v>
      </c>
      <c r="C98" s="64" t="s">
        <v>22</v>
      </c>
      <c r="E98" s="65" t="s">
        <v>36</v>
      </c>
      <c r="F98" s="82" t="s">
        <v>438</v>
      </c>
      <c r="G98" s="51" t="s">
        <v>34</v>
      </c>
      <c r="H98" s="211"/>
      <c r="I98" s="51"/>
      <c r="J98" s="304"/>
      <c r="K98" s="186" t="s">
        <v>487</v>
      </c>
      <c r="L98" s="177" t="s">
        <v>435</v>
      </c>
      <c r="M98" s="177" t="s">
        <v>435</v>
      </c>
      <c r="N98" s="79" t="s">
        <v>41</v>
      </c>
      <c r="O98" s="178" t="s">
        <v>150</v>
      </c>
      <c r="P98" s="178"/>
      <c r="Q98" s="205" t="s">
        <v>27</v>
      </c>
      <c r="R98" s="205" t="s">
        <v>289</v>
      </c>
      <c r="S98" s="71"/>
      <c r="T98" s="67"/>
      <c r="U98" s="80"/>
      <c r="V98" s="81"/>
      <c r="W98" s="81"/>
      <c r="X98" s="67"/>
      <c r="Y98" s="67"/>
      <c r="Z98" s="46"/>
      <c r="AB98" s="48"/>
    </row>
    <row r="99" spans="1:29" ht="15.75" customHeight="1">
      <c r="A99" s="230">
        <v>98</v>
      </c>
      <c r="B99" s="187">
        <v>44417</v>
      </c>
      <c r="C99" s="234" t="s">
        <v>16</v>
      </c>
      <c r="D99" s="234"/>
      <c r="E99" s="240" t="s">
        <v>23</v>
      </c>
      <c r="F99" s="184" t="s">
        <v>439</v>
      </c>
      <c r="G99" s="248" t="s">
        <v>216</v>
      </c>
      <c r="H99" s="246"/>
      <c r="I99" s="248"/>
      <c r="J99" s="307"/>
      <c r="K99" s="255" t="s">
        <v>577</v>
      </c>
      <c r="L99" s="260" t="s">
        <v>326</v>
      </c>
      <c r="M99" s="260" t="s">
        <v>309</v>
      </c>
      <c r="N99" s="263" t="s">
        <v>19</v>
      </c>
      <c r="O99" s="265" t="s">
        <v>150</v>
      </c>
      <c r="P99" s="265" t="s">
        <v>441</v>
      </c>
      <c r="Q99" s="269" t="s">
        <v>440</v>
      </c>
      <c r="R99" s="269" t="s">
        <v>292</v>
      </c>
      <c r="S99" s="274"/>
      <c r="T99" s="276"/>
      <c r="U99" s="280"/>
      <c r="V99" s="284"/>
      <c r="W99" s="284"/>
      <c r="X99" s="276" t="s">
        <v>501</v>
      </c>
      <c r="Y99" s="46"/>
      <c r="Z99" s="46"/>
      <c r="AA99" s="48"/>
      <c r="AB99" s="48"/>
      <c r="AC99" t="s">
        <v>221</v>
      </c>
    </row>
    <row r="100" spans="1:29" ht="15.75" customHeight="1">
      <c r="A100" s="214">
        <v>99</v>
      </c>
      <c r="B100" s="187">
        <v>44417</v>
      </c>
      <c r="C100" s="215" t="s">
        <v>22</v>
      </c>
      <c r="D100" s="215"/>
      <c r="E100" s="65" t="s">
        <v>25</v>
      </c>
      <c r="F100" s="82" t="s">
        <v>442</v>
      </c>
      <c r="G100" s="51" t="s">
        <v>226</v>
      </c>
      <c r="H100" s="54"/>
      <c r="I100" s="51"/>
      <c r="J100" s="304"/>
      <c r="K100" s="186" t="s">
        <v>544</v>
      </c>
      <c r="L100" s="177" t="s">
        <v>373</v>
      </c>
      <c r="M100" s="177" t="s">
        <v>373</v>
      </c>
      <c r="N100" s="79" t="s">
        <v>19</v>
      </c>
      <c r="O100" s="178" t="s">
        <v>150</v>
      </c>
      <c r="P100" s="178" t="s">
        <v>444</v>
      </c>
      <c r="Q100" s="205" t="s">
        <v>443</v>
      </c>
      <c r="R100" s="205" t="s">
        <v>317</v>
      </c>
      <c r="S100" s="71"/>
      <c r="T100" s="67"/>
      <c r="U100" s="80"/>
      <c r="V100" s="81"/>
      <c r="W100" s="81"/>
      <c r="X100" s="67"/>
      <c r="Y100" s="46"/>
      <c r="Z100" s="46"/>
      <c r="AA100" s="48"/>
      <c r="AB100" s="48"/>
      <c r="AC100"/>
    </row>
    <row r="101" spans="1:29" ht="15.75" customHeight="1">
      <c r="A101" s="228">
        <v>100</v>
      </c>
      <c r="B101" s="187">
        <v>44417</v>
      </c>
      <c r="C101" s="232" t="s">
        <v>22</v>
      </c>
      <c r="D101" s="232"/>
      <c r="E101" s="236" t="s">
        <v>25</v>
      </c>
      <c r="F101" s="196" t="s">
        <v>452</v>
      </c>
      <c r="G101" s="244" t="s">
        <v>42</v>
      </c>
      <c r="H101" s="61"/>
      <c r="I101" s="244"/>
      <c r="J101" s="306"/>
      <c r="K101" s="253" t="s">
        <v>261</v>
      </c>
      <c r="L101" s="259" t="s">
        <v>373</v>
      </c>
      <c r="M101" s="259" t="s">
        <v>373</v>
      </c>
      <c r="N101" s="262" t="s">
        <v>19</v>
      </c>
      <c r="O101" s="181" t="s">
        <v>150</v>
      </c>
      <c r="P101" s="181"/>
      <c r="Q101" s="267" t="s">
        <v>281</v>
      </c>
      <c r="R101" s="267" t="s">
        <v>472</v>
      </c>
      <c r="S101" s="273"/>
      <c r="T101" s="78"/>
      <c r="U101" s="278"/>
      <c r="V101" s="282"/>
      <c r="W101" s="282"/>
      <c r="X101" s="78"/>
      <c r="Y101" s="46"/>
      <c r="Z101" s="46"/>
      <c r="AA101" s="48"/>
      <c r="AB101" s="48"/>
      <c r="AC101"/>
    </row>
    <row r="102" spans="1:29" ht="15.75" customHeight="1">
      <c r="A102" s="63">
        <v>101</v>
      </c>
      <c r="B102" s="187">
        <v>44417</v>
      </c>
      <c r="C102" s="64" t="s">
        <v>22</v>
      </c>
      <c r="E102" s="65" t="s">
        <v>25</v>
      </c>
      <c r="F102" s="82" t="s">
        <v>474</v>
      </c>
      <c r="G102" s="51" t="s">
        <v>34</v>
      </c>
      <c r="H102" s="211"/>
      <c r="I102" s="51"/>
      <c r="J102" s="304"/>
      <c r="K102" s="186" t="s">
        <v>582</v>
      </c>
      <c r="L102" s="177" t="s">
        <v>469</v>
      </c>
      <c r="M102" s="177" t="s">
        <v>470</v>
      </c>
      <c r="N102" s="79" t="s">
        <v>19</v>
      </c>
      <c r="O102" s="178" t="s">
        <v>150</v>
      </c>
      <c r="P102" s="178" t="s">
        <v>471</v>
      </c>
      <c r="Q102" s="205" t="s">
        <v>286</v>
      </c>
      <c r="R102" s="205" t="s">
        <v>317</v>
      </c>
      <c r="S102" s="71"/>
      <c r="T102" s="67"/>
      <c r="U102" s="80"/>
      <c r="V102" s="81"/>
      <c r="W102" s="81"/>
      <c r="X102" s="67"/>
      <c r="Y102" s="67"/>
      <c r="Z102" s="46"/>
      <c r="AB102" s="48"/>
    </row>
    <row r="103" spans="1:29" ht="15.75" customHeight="1">
      <c r="A103" s="231">
        <v>102</v>
      </c>
      <c r="B103" s="187">
        <v>44417</v>
      </c>
      <c r="C103" s="235" t="s">
        <v>22</v>
      </c>
      <c r="D103" s="235"/>
      <c r="E103" s="241"/>
      <c r="F103" s="184" t="s">
        <v>464</v>
      </c>
      <c r="G103" s="249" t="s">
        <v>213</v>
      </c>
      <c r="H103" s="252"/>
      <c r="I103" s="249"/>
      <c r="J103" s="308"/>
      <c r="K103" s="257" t="s">
        <v>157</v>
      </c>
      <c r="L103" s="261" t="s">
        <v>465</v>
      </c>
      <c r="M103" s="261" t="s">
        <v>466</v>
      </c>
      <c r="N103" s="264" t="s">
        <v>19</v>
      </c>
      <c r="O103" s="266" t="s">
        <v>150</v>
      </c>
      <c r="P103" s="266" t="s">
        <v>468</v>
      </c>
      <c r="Q103" s="270" t="s">
        <v>467</v>
      </c>
      <c r="R103" s="270" t="s">
        <v>350</v>
      </c>
      <c r="S103" s="275"/>
      <c r="T103" s="277"/>
      <c r="U103" s="281"/>
      <c r="V103" s="285"/>
      <c r="W103" s="285"/>
      <c r="X103" s="277"/>
      <c r="Y103" s="46"/>
      <c r="Z103" s="46"/>
      <c r="AA103" s="48"/>
      <c r="AB103" s="48"/>
      <c r="AC103"/>
    </row>
    <row r="104" spans="1:29" ht="15.75" customHeight="1">
      <c r="A104" s="63">
        <v>103</v>
      </c>
      <c r="B104" s="187">
        <v>44417</v>
      </c>
      <c r="C104" s="64" t="s">
        <v>22</v>
      </c>
      <c r="E104" s="65" t="s">
        <v>25</v>
      </c>
      <c r="F104" s="82" t="s">
        <v>461</v>
      </c>
      <c r="G104" s="51" t="s">
        <v>39</v>
      </c>
      <c r="H104" s="211"/>
      <c r="I104" s="51"/>
      <c r="J104" s="304"/>
      <c r="K104" s="186" t="s">
        <v>585</v>
      </c>
      <c r="L104" s="177" t="s">
        <v>462</v>
      </c>
      <c r="M104" s="177" t="s">
        <v>368</v>
      </c>
      <c r="N104" s="79" t="s">
        <v>19</v>
      </c>
      <c r="O104" s="178" t="s">
        <v>150</v>
      </c>
      <c r="P104" s="178"/>
      <c r="Q104" s="205" t="s">
        <v>463</v>
      </c>
      <c r="R104" s="205" t="s">
        <v>377</v>
      </c>
      <c r="S104" s="71"/>
      <c r="T104" s="67"/>
      <c r="U104" s="80"/>
      <c r="V104" s="81"/>
      <c r="W104" s="81"/>
      <c r="X104" s="67"/>
      <c r="Y104" s="67"/>
      <c r="Z104" s="46"/>
      <c r="AB104" s="48"/>
    </row>
    <row r="105" spans="1:29" ht="15.75" customHeight="1">
      <c r="A105" s="230">
        <v>104</v>
      </c>
      <c r="B105" s="187">
        <v>44418</v>
      </c>
      <c r="C105" s="234" t="s">
        <v>22</v>
      </c>
      <c r="D105" s="234"/>
      <c r="E105" s="240" t="s">
        <v>36</v>
      </c>
      <c r="F105" s="222" t="s">
        <v>456</v>
      </c>
      <c r="G105" s="248" t="s">
        <v>216</v>
      </c>
      <c r="H105" s="246"/>
      <c r="I105" s="248"/>
      <c r="J105" s="307"/>
      <c r="K105" s="255" t="s">
        <v>261</v>
      </c>
      <c r="L105" s="260" t="s">
        <v>458</v>
      </c>
      <c r="M105" s="260" t="s">
        <v>458</v>
      </c>
      <c r="N105" s="263" t="s">
        <v>24</v>
      </c>
      <c r="O105" s="265" t="s">
        <v>150</v>
      </c>
      <c r="P105" s="265"/>
      <c r="Q105" s="269" t="s">
        <v>459</v>
      </c>
      <c r="R105" s="269" t="s">
        <v>460</v>
      </c>
      <c r="S105" s="274"/>
      <c r="T105" s="276"/>
      <c r="U105" s="280"/>
      <c r="V105" s="284"/>
      <c r="W105" s="284"/>
      <c r="X105" s="276"/>
      <c r="Y105" s="46"/>
      <c r="Z105" s="46"/>
      <c r="AA105" s="48"/>
      <c r="AB105" s="48"/>
      <c r="AC105"/>
    </row>
    <row r="106" spans="1:29" ht="15.75" customHeight="1">
      <c r="A106" s="228">
        <v>105</v>
      </c>
      <c r="B106" s="187">
        <v>44418</v>
      </c>
      <c r="C106" s="232" t="s">
        <v>16</v>
      </c>
      <c r="D106" s="321"/>
      <c r="E106" s="237" t="s">
        <v>58</v>
      </c>
      <c r="F106" s="82" t="s">
        <v>455</v>
      </c>
      <c r="G106" s="245" t="s">
        <v>34</v>
      </c>
      <c r="H106" s="61"/>
      <c r="I106" s="244"/>
      <c r="J106" s="306"/>
      <c r="K106" s="254" t="s">
        <v>578</v>
      </c>
      <c r="L106" s="259" t="s">
        <v>313</v>
      </c>
      <c r="M106" s="259" t="s">
        <v>331</v>
      </c>
      <c r="N106" s="262" t="s">
        <v>19</v>
      </c>
      <c r="O106" s="181" t="s">
        <v>150</v>
      </c>
      <c r="P106" s="181"/>
      <c r="Q106" s="267" t="s">
        <v>282</v>
      </c>
      <c r="R106" s="267" t="s">
        <v>457</v>
      </c>
      <c r="S106" s="273"/>
      <c r="T106" s="78"/>
      <c r="U106" s="278"/>
      <c r="V106" s="282"/>
      <c r="W106" s="282"/>
      <c r="X106" s="78"/>
      <c r="Y106" s="46"/>
      <c r="Z106" s="46"/>
      <c r="AA106" s="48"/>
      <c r="AB106" s="48"/>
      <c r="AC106"/>
    </row>
    <row r="107" spans="1:29" ht="15.75" customHeight="1">
      <c r="A107" s="63">
        <v>106</v>
      </c>
      <c r="B107" s="187">
        <v>44418</v>
      </c>
      <c r="C107" s="64" t="s">
        <v>22</v>
      </c>
      <c r="E107" s="65" t="s">
        <v>36</v>
      </c>
      <c r="F107" s="223" t="s">
        <v>473</v>
      </c>
      <c r="G107" s="51" t="s">
        <v>34</v>
      </c>
      <c r="H107" s="211"/>
      <c r="I107" s="51"/>
      <c r="J107" s="304"/>
      <c r="K107" s="186" t="s">
        <v>579</v>
      </c>
      <c r="L107" s="177" t="s">
        <v>321</v>
      </c>
      <c r="M107" s="177" t="s">
        <v>270</v>
      </c>
      <c r="N107" s="79" t="s">
        <v>19</v>
      </c>
      <c r="O107" s="178" t="s">
        <v>150</v>
      </c>
      <c r="P107" s="178"/>
      <c r="Q107" s="205" t="s">
        <v>291</v>
      </c>
      <c r="R107" s="205" t="s">
        <v>302</v>
      </c>
      <c r="S107" s="71"/>
      <c r="T107" s="67"/>
      <c r="U107" s="80"/>
      <c r="V107" s="81"/>
      <c r="W107" s="81"/>
      <c r="X107" s="67"/>
      <c r="Y107" s="67"/>
      <c r="Z107" s="46"/>
      <c r="AB107" s="48"/>
    </row>
    <row r="108" spans="1:29" ht="15.75" customHeight="1">
      <c r="A108" s="230">
        <v>107</v>
      </c>
      <c r="B108" s="187">
        <v>44418</v>
      </c>
      <c r="C108" s="234" t="s">
        <v>16</v>
      </c>
      <c r="D108" s="319"/>
      <c r="E108" s="239" t="s">
        <v>58</v>
      </c>
      <c r="F108" s="82" t="s">
        <v>475</v>
      </c>
      <c r="G108" s="247" t="s">
        <v>34</v>
      </c>
      <c r="H108" s="246"/>
      <c r="I108" s="248"/>
      <c r="J108" s="307"/>
      <c r="K108" s="258" t="s">
        <v>578</v>
      </c>
      <c r="L108" s="260" t="s">
        <v>270</v>
      </c>
      <c r="M108" s="260" t="s">
        <v>331</v>
      </c>
      <c r="N108" s="263" t="s">
        <v>19</v>
      </c>
      <c r="O108" s="265" t="s">
        <v>150</v>
      </c>
      <c r="P108" s="265" t="s">
        <v>432</v>
      </c>
      <c r="Q108" s="269" t="s">
        <v>476</v>
      </c>
      <c r="R108" s="269" t="s">
        <v>417</v>
      </c>
      <c r="S108" s="274"/>
      <c r="T108" s="276"/>
      <c r="U108" s="280"/>
      <c r="V108" s="284"/>
      <c r="W108" s="284"/>
      <c r="X108" s="276"/>
      <c r="Y108" s="46"/>
      <c r="Z108" s="46"/>
      <c r="AA108" s="48"/>
      <c r="AB108" s="48"/>
      <c r="AC108"/>
    </row>
    <row r="109" spans="1:29" ht="15.75" customHeight="1">
      <c r="A109" s="214">
        <v>108</v>
      </c>
      <c r="B109" s="187">
        <v>44418</v>
      </c>
      <c r="C109" s="215" t="s">
        <v>16</v>
      </c>
      <c r="D109" s="320"/>
      <c r="E109" s="219" t="s">
        <v>58</v>
      </c>
      <c r="F109" s="82" t="s">
        <v>479</v>
      </c>
      <c r="G109" s="220" t="s">
        <v>34</v>
      </c>
      <c r="H109" s="54"/>
      <c r="I109" s="51"/>
      <c r="J109" s="304"/>
      <c r="K109" s="191" t="s">
        <v>578</v>
      </c>
      <c r="L109" s="177" t="s">
        <v>277</v>
      </c>
      <c r="M109" s="177" t="s">
        <v>277</v>
      </c>
      <c r="N109" s="79" t="s">
        <v>19</v>
      </c>
      <c r="O109" s="178" t="s">
        <v>150</v>
      </c>
      <c r="P109" s="178" t="s">
        <v>481</v>
      </c>
      <c r="Q109" s="205" t="s">
        <v>480</v>
      </c>
      <c r="R109" s="205" t="s">
        <v>286</v>
      </c>
      <c r="S109" s="71"/>
      <c r="T109" s="67"/>
      <c r="U109" s="80"/>
      <c r="V109" s="81"/>
      <c r="W109" s="81"/>
      <c r="X109" s="67"/>
      <c r="Y109" s="46"/>
      <c r="Z109" s="46"/>
      <c r="AA109" s="48"/>
      <c r="AB109" s="48"/>
      <c r="AC109"/>
    </row>
    <row r="110" spans="1:29" ht="15.75" customHeight="1">
      <c r="A110" s="214">
        <v>109</v>
      </c>
      <c r="B110" s="187">
        <v>44418</v>
      </c>
      <c r="C110" s="215" t="s">
        <v>22</v>
      </c>
      <c r="D110" s="215"/>
      <c r="E110" s="65" t="s">
        <v>36</v>
      </c>
      <c r="F110" s="223" t="s">
        <v>482</v>
      </c>
      <c r="G110" s="51" t="s">
        <v>213</v>
      </c>
      <c r="H110" s="54"/>
      <c r="I110" s="51"/>
      <c r="J110" s="304"/>
      <c r="K110" s="186" t="s">
        <v>157</v>
      </c>
      <c r="L110" s="177" t="s">
        <v>321</v>
      </c>
      <c r="M110" s="177" t="s">
        <v>270</v>
      </c>
      <c r="N110" s="79" t="s">
        <v>19</v>
      </c>
      <c r="O110" s="178" t="s">
        <v>150</v>
      </c>
      <c r="P110" s="178"/>
      <c r="Q110" s="205" t="s">
        <v>287</v>
      </c>
      <c r="R110" s="205" t="s">
        <v>330</v>
      </c>
      <c r="S110" s="71"/>
      <c r="T110" s="67"/>
      <c r="U110" s="80"/>
      <c r="V110" s="81"/>
      <c r="W110" s="81"/>
      <c r="X110" s="67"/>
      <c r="Y110" s="46"/>
      <c r="Z110" s="46"/>
      <c r="AA110" s="48"/>
      <c r="AB110" s="48"/>
      <c r="AC110"/>
    </row>
    <row r="111" spans="1:29" ht="15.75" customHeight="1">
      <c r="A111" s="214">
        <v>110</v>
      </c>
      <c r="B111" s="187">
        <v>44418</v>
      </c>
      <c r="C111" s="215" t="s">
        <v>16</v>
      </c>
      <c r="D111" s="320"/>
      <c r="E111" s="219" t="s">
        <v>56</v>
      </c>
      <c r="F111" s="82" t="s">
        <v>484</v>
      </c>
      <c r="G111" s="220" t="s">
        <v>50</v>
      </c>
      <c r="H111" s="54"/>
      <c r="I111" s="51"/>
      <c r="J111" s="304"/>
      <c r="K111" s="186"/>
      <c r="L111" s="177" t="s">
        <v>327</v>
      </c>
      <c r="M111" s="177" t="s">
        <v>313</v>
      </c>
      <c r="N111" s="79" t="s">
        <v>19</v>
      </c>
      <c r="O111" s="178" t="s">
        <v>150</v>
      </c>
      <c r="P111" s="178"/>
      <c r="Q111" s="205" t="s">
        <v>485</v>
      </c>
      <c r="R111" s="205" t="s">
        <v>288</v>
      </c>
      <c r="S111" s="71"/>
      <c r="T111" s="67"/>
      <c r="U111" s="80"/>
      <c r="V111" s="81"/>
      <c r="W111" s="81"/>
      <c r="X111" s="67"/>
      <c r="Y111" s="46"/>
      <c r="Z111" s="46"/>
      <c r="AA111" s="48"/>
      <c r="AB111" s="48"/>
      <c r="AC111"/>
    </row>
    <row r="112" spans="1:29" ht="15.75" customHeight="1">
      <c r="A112" s="214">
        <v>111</v>
      </c>
      <c r="B112" s="187">
        <v>44419</v>
      </c>
      <c r="C112" s="215" t="s">
        <v>22</v>
      </c>
      <c r="D112" s="215"/>
      <c r="E112" s="65"/>
      <c r="F112" s="226" t="s">
        <v>488</v>
      </c>
      <c r="G112" s="51" t="s">
        <v>213</v>
      </c>
      <c r="H112" s="54"/>
      <c r="I112" s="51"/>
      <c r="J112" s="304"/>
      <c r="K112" s="186"/>
      <c r="L112" s="177"/>
      <c r="M112" s="177"/>
      <c r="O112" s="178" t="s">
        <v>150</v>
      </c>
      <c r="P112" s="178"/>
      <c r="Q112" s="205"/>
      <c r="R112" s="205"/>
      <c r="S112" s="71"/>
      <c r="T112" s="67"/>
      <c r="U112" s="80"/>
      <c r="V112" s="81"/>
      <c r="W112" s="81"/>
      <c r="X112" s="67"/>
      <c r="Y112" s="46"/>
      <c r="Z112" s="46"/>
      <c r="AA112" s="48"/>
      <c r="AB112" s="48"/>
      <c r="AC112"/>
    </row>
    <row r="113" spans="1:29" ht="15.75" customHeight="1">
      <c r="A113" s="214">
        <v>112</v>
      </c>
      <c r="B113" s="187">
        <v>44419</v>
      </c>
      <c r="C113" s="215" t="s">
        <v>22</v>
      </c>
      <c r="D113" s="215"/>
      <c r="E113" s="65" t="s">
        <v>36</v>
      </c>
      <c r="F113" s="82" t="s">
        <v>489</v>
      </c>
      <c r="G113" s="51" t="s">
        <v>213</v>
      </c>
      <c r="H113" s="54"/>
      <c r="I113" s="51"/>
      <c r="J113" s="304"/>
      <c r="K113" s="186" t="s">
        <v>157</v>
      </c>
      <c r="L113" s="177"/>
      <c r="M113" s="177"/>
      <c r="O113" s="178" t="s">
        <v>150</v>
      </c>
      <c r="P113" s="178"/>
      <c r="Q113" s="205"/>
      <c r="R113" s="205"/>
      <c r="S113" s="71"/>
      <c r="T113" s="67"/>
      <c r="U113" s="80"/>
      <c r="V113" s="81"/>
      <c r="W113" s="81"/>
      <c r="X113" s="67"/>
      <c r="Y113" s="46"/>
      <c r="Z113" s="46"/>
      <c r="AA113" s="48"/>
      <c r="AB113" s="48"/>
      <c r="AC113"/>
    </row>
    <row r="114" spans="1:29" ht="15.75" customHeight="1">
      <c r="A114" s="214">
        <v>113</v>
      </c>
      <c r="B114" s="187">
        <v>44420</v>
      </c>
      <c r="C114" s="215" t="s">
        <v>22</v>
      </c>
      <c r="D114" s="215"/>
      <c r="E114" s="65" t="s">
        <v>40</v>
      </c>
      <c r="F114" s="82" t="s">
        <v>502</v>
      </c>
      <c r="G114" s="51" t="s">
        <v>34</v>
      </c>
      <c r="H114" s="54"/>
      <c r="I114" s="51"/>
      <c r="J114" s="304"/>
      <c r="K114" s="186" t="s">
        <v>543</v>
      </c>
      <c r="L114" s="177" t="s">
        <v>273</v>
      </c>
      <c r="M114" s="177"/>
      <c r="N114" s="79" t="s">
        <v>19</v>
      </c>
      <c r="O114" s="178" t="s">
        <v>212</v>
      </c>
      <c r="P114" s="178"/>
      <c r="Q114" s="205" t="s">
        <v>508</v>
      </c>
      <c r="R114" s="205" t="s">
        <v>292</v>
      </c>
      <c r="S114" s="71"/>
      <c r="T114" s="67"/>
      <c r="U114" s="80"/>
      <c r="V114" s="81"/>
      <c r="W114" s="81"/>
      <c r="X114" s="67"/>
      <c r="Y114" s="46"/>
      <c r="Z114" s="46"/>
      <c r="AA114" s="48"/>
      <c r="AB114" s="48"/>
      <c r="AC114"/>
    </row>
    <row r="115" spans="1:29" ht="15.75" customHeight="1">
      <c r="A115" s="214">
        <v>114</v>
      </c>
      <c r="B115" s="187">
        <v>44420</v>
      </c>
      <c r="C115" s="215" t="s">
        <v>22</v>
      </c>
      <c r="D115" s="215"/>
      <c r="E115" s="65" t="s">
        <v>40</v>
      </c>
      <c r="F115" s="82" t="s">
        <v>503</v>
      </c>
      <c r="G115" s="51" t="s">
        <v>34</v>
      </c>
      <c r="H115" s="54"/>
      <c r="I115" s="51"/>
      <c r="J115" s="304"/>
      <c r="K115" s="186" t="s">
        <v>543</v>
      </c>
      <c r="L115" s="177" t="s">
        <v>299</v>
      </c>
      <c r="M115" s="177"/>
      <c r="N115" s="79" t="s">
        <v>19</v>
      </c>
      <c r="O115" s="178" t="s">
        <v>212</v>
      </c>
      <c r="P115" s="178"/>
      <c r="Q115" s="205" t="s">
        <v>509</v>
      </c>
      <c r="R115" s="205" t="s">
        <v>287</v>
      </c>
      <c r="S115" s="71"/>
      <c r="T115" s="67"/>
      <c r="U115" s="80"/>
      <c r="V115" s="81"/>
      <c r="W115" s="81"/>
      <c r="X115" s="67"/>
      <c r="Y115" s="46"/>
      <c r="Z115" s="46"/>
      <c r="AA115" s="48"/>
      <c r="AB115" s="48"/>
      <c r="AC115"/>
    </row>
    <row r="116" spans="1:29" ht="15.75" customHeight="1">
      <c r="A116" s="214">
        <v>115</v>
      </c>
      <c r="B116" s="187">
        <v>44420</v>
      </c>
      <c r="C116" s="215" t="s">
        <v>22</v>
      </c>
      <c r="D116" s="215"/>
      <c r="E116" s="65" t="s">
        <v>40</v>
      </c>
      <c r="F116" s="82" t="s">
        <v>504</v>
      </c>
      <c r="G116" s="51" t="s">
        <v>34</v>
      </c>
      <c r="H116" s="54"/>
      <c r="I116" s="51"/>
      <c r="J116" s="304"/>
      <c r="K116" s="186" t="s">
        <v>543</v>
      </c>
      <c r="L116" s="177" t="s">
        <v>507</v>
      </c>
      <c r="M116" s="177"/>
      <c r="N116" s="79" t="s">
        <v>19</v>
      </c>
      <c r="O116" s="178" t="s">
        <v>212</v>
      </c>
      <c r="P116" s="178"/>
      <c r="Q116" s="205" t="s">
        <v>510</v>
      </c>
      <c r="R116" s="205" t="s">
        <v>291</v>
      </c>
      <c r="S116" s="71"/>
      <c r="T116" s="67"/>
      <c r="U116" s="80"/>
      <c r="V116" s="81"/>
      <c r="W116" s="81"/>
      <c r="X116" s="67"/>
      <c r="Y116" s="46"/>
      <c r="Z116" s="46"/>
      <c r="AA116" s="48"/>
      <c r="AB116" s="48"/>
      <c r="AC116"/>
    </row>
    <row r="117" spans="1:29" ht="15.75" customHeight="1">
      <c r="A117" s="214">
        <v>116</v>
      </c>
      <c r="B117" s="187">
        <v>44420</v>
      </c>
      <c r="C117" s="215" t="s">
        <v>22</v>
      </c>
      <c r="D117" s="215"/>
      <c r="E117" s="65" t="s">
        <v>25</v>
      </c>
      <c r="F117" s="288" t="s">
        <v>505</v>
      </c>
      <c r="G117" s="51" t="s">
        <v>226</v>
      </c>
      <c r="H117" s="54"/>
      <c r="I117" s="51"/>
      <c r="J117" s="304"/>
      <c r="K117" s="186" t="s">
        <v>581</v>
      </c>
      <c r="L117" s="177" t="s">
        <v>368</v>
      </c>
      <c r="M117" s="177"/>
      <c r="N117" s="79" t="s">
        <v>24</v>
      </c>
      <c r="O117" s="178" t="s">
        <v>212</v>
      </c>
      <c r="P117" s="178"/>
      <c r="Q117" s="205" t="s">
        <v>286</v>
      </c>
      <c r="R117" s="205" t="s">
        <v>291</v>
      </c>
      <c r="S117" s="71"/>
      <c r="T117" s="67"/>
      <c r="U117" s="80"/>
      <c r="V117" s="81"/>
      <c r="W117" s="81"/>
      <c r="X117" s="67"/>
      <c r="Y117" s="46"/>
      <c r="Z117" s="46"/>
      <c r="AA117" s="48"/>
      <c r="AB117" s="48"/>
      <c r="AC117"/>
    </row>
    <row r="118" spans="1:29" ht="15.75" customHeight="1">
      <c r="A118" s="214">
        <v>117</v>
      </c>
      <c r="B118" s="187">
        <v>44420</v>
      </c>
      <c r="C118" s="215" t="s">
        <v>22</v>
      </c>
      <c r="D118" s="215"/>
      <c r="E118" s="65" t="s">
        <v>25</v>
      </c>
      <c r="F118" s="82" t="s">
        <v>506</v>
      </c>
      <c r="G118" s="51" t="s">
        <v>34</v>
      </c>
      <c r="H118" s="54"/>
      <c r="I118" s="51"/>
      <c r="J118" s="304"/>
      <c r="K118" s="186"/>
      <c r="L118" s="177" t="s">
        <v>373</v>
      </c>
      <c r="M118" s="177"/>
      <c r="N118" s="79" t="s">
        <v>19</v>
      </c>
      <c r="O118" s="178" t="s">
        <v>212</v>
      </c>
      <c r="P118" s="178"/>
      <c r="Q118" s="205" t="s">
        <v>291</v>
      </c>
      <c r="R118" s="205" t="s">
        <v>354</v>
      </c>
      <c r="S118" s="71"/>
      <c r="T118" s="67"/>
      <c r="U118" s="80"/>
      <c r="V118" s="81"/>
      <c r="W118" s="81"/>
      <c r="X118" s="67"/>
      <c r="Y118" s="46"/>
      <c r="Z118" s="46"/>
      <c r="AA118" s="48"/>
      <c r="AB118" s="48"/>
      <c r="AC118"/>
    </row>
    <row r="119" spans="1:29" ht="15.75" customHeight="1">
      <c r="A119" s="214">
        <v>118</v>
      </c>
      <c r="B119" s="218">
        <v>44424</v>
      </c>
      <c r="C119" s="215" t="s">
        <v>16</v>
      </c>
      <c r="D119" s="215"/>
      <c r="E119" s="65" t="s">
        <v>57</v>
      </c>
      <c r="F119" s="82" t="s">
        <v>512</v>
      </c>
      <c r="G119" s="51" t="s">
        <v>34</v>
      </c>
      <c r="H119" s="54"/>
      <c r="I119" s="51"/>
      <c r="J119" s="304"/>
      <c r="K119" s="186"/>
      <c r="L119" s="177" t="s">
        <v>517</v>
      </c>
      <c r="M119" s="177"/>
      <c r="N119" s="79" t="s">
        <v>19</v>
      </c>
      <c r="O119" s="178" t="s">
        <v>212</v>
      </c>
      <c r="P119" s="178" t="s">
        <v>518</v>
      </c>
      <c r="Q119" s="205" t="s">
        <v>406</v>
      </c>
      <c r="R119" s="205" t="s">
        <v>285</v>
      </c>
      <c r="S119" s="71"/>
      <c r="T119" s="67"/>
      <c r="U119" s="80"/>
      <c r="V119" s="81"/>
      <c r="W119" s="81"/>
      <c r="X119" s="67"/>
      <c r="Y119" s="46"/>
      <c r="Z119" s="46"/>
      <c r="AA119" s="48"/>
      <c r="AB119" s="48"/>
      <c r="AC119"/>
    </row>
    <row r="120" spans="1:29" ht="15.75" customHeight="1">
      <c r="A120" s="214">
        <v>119</v>
      </c>
      <c r="B120" s="187">
        <v>44424</v>
      </c>
      <c r="C120" s="215" t="s">
        <v>16</v>
      </c>
      <c r="D120" s="215"/>
      <c r="E120" s="65" t="s">
        <v>57</v>
      </c>
      <c r="F120" s="82" t="s">
        <v>513</v>
      </c>
      <c r="G120" s="51" t="s">
        <v>34</v>
      </c>
      <c r="H120" s="54"/>
      <c r="I120" s="51"/>
      <c r="J120" s="304"/>
      <c r="K120" s="186"/>
      <c r="L120" s="177" t="s">
        <v>327</v>
      </c>
      <c r="M120" s="177"/>
      <c r="N120" s="79" t="s">
        <v>19</v>
      </c>
      <c r="O120" s="178" t="s">
        <v>212</v>
      </c>
      <c r="P120" s="178" t="s">
        <v>519</v>
      </c>
      <c r="Q120" s="205" t="s">
        <v>333</v>
      </c>
      <c r="R120" s="205" t="s">
        <v>288</v>
      </c>
      <c r="S120" s="71"/>
      <c r="T120" s="67"/>
      <c r="U120" s="80"/>
      <c r="V120" s="81"/>
      <c r="W120" s="81"/>
      <c r="X120" s="67"/>
      <c r="Y120" s="46"/>
      <c r="Z120" s="46"/>
      <c r="AA120" s="48"/>
      <c r="AB120" s="48"/>
      <c r="AC120"/>
    </row>
    <row r="121" spans="1:29" ht="15.75" customHeight="1">
      <c r="A121" s="214">
        <v>120</v>
      </c>
      <c r="B121" s="218">
        <v>44424</v>
      </c>
      <c r="C121" s="215" t="s">
        <v>16</v>
      </c>
      <c r="D121" s="215"/>
      <c r="E121" s="65" t="s">
        <v>23</v>
      </c>
      <c r="F121" s="196" t="s">
        <v>514</v>
      </c>
      <c r="G121" s="51" t="s">
        <v>42</v>
      </c>
      <c r="H121" s="54"/>
      <c r="I121" s="51"/>
      <c r="J121" s="304"/>
      <c r="K121" s="186" t="s">
        <v>545</v>
      </c>
      <c r="L121" s="177" t="s">
        <v>515</v>
      </c>
      <c r="M121" s="177"/>
      <c r="N121" s="79" t="s">
        <v>26</v>
      </c>
      <c r="O121" s="178" t="s">
        <v>212</v>
      </c>
      <c r="P121" s="178" t="s">
        <v>418</v>
      </c>
      <c r="Q121" s="205" t="s">
        <v>516</v>
      </c>
      <c r="R121" s="205" t="s">
        <v>472</v>
      </c>
      <c r="S121" s="71"/>
      <c r="T121" s="67"/>
      <c r="U121" s="80"/>
      <c r="V121" s="81"/>
      <c r="W121" s="81"/>
      <c r="X121" s="67"/>
      <c r="Y121" s="46"/>
      <c r="Z121" s="46"/>
      <c r="AA121" s="48"/>
      <c r="AB121" s="48"/>
      <c r="AC121"/>
    </row>
    <row r="122" spans="1:29" ht="15.75" customHeight="1">
      <c r="A122" s="214">
        <v>121</v>
      </c>
      <c r="B122" s="187">
        <v>44424</v>
      </c>
      <c r="C122" s="215" t="s">
        <v>22</v>
      </c>
      <c r="D122" s="215"/>
      <c r="E122" s="65" t="s">
        <v>36</v>
      </c>
      <c r="F122" s="82" t="s">
        <v>520</v>
      </c>
      <c r="G122" s="51" t="s">
        <v>34</v>
      </c>
      <c r="H122" s="54"/>
      <c r="I122" s="51"/>
      <c r="J122" s="304"/>
      <c r="K122" s="186"/>
      <c r="L122" s="177" t="s">
        <v>274</v>
      </c>
      <c r="M122" s="177"/>
      <c r="N122" s="79" t="s">
        <v>24</v>
      </c>
      <c r="O122" s="178" t="s">
        <v>212</v>
      </c>
      <c r="P122" s="178"/>
      <c r="Q122" s="205" t="s">
        <v>523</v>
      </c>
      <c r="R122" s="205" t="s">
        <v>284</v>
      </c>
      <c r="S122" s="71"/>
      <c r="T122" s="67"/>
      <c r="U122" s="80"/>
      <c r="V122" s="81"/>
      <c r="W122" s="81"/>
      <c r="X122" s="67"/>
      <c r="Y122" s="46"/>
      <c r="Z122" s="46"/>
      <c r="AA122" s="48"/>
      <c r="AB122" s="48"/>
      <c r="AC122"/>
    </row>
    <row r="123" spans="1:29" ht="15.75" customHeight="1">
      <c r="A123" s="214">
        <v>122</v>
      </c>
      <c r="B123" s="218">
        <v>44424</v>
      </c>
      <c r="C123" s="215" t="s">
        <v>22</v>
      </c>
      <c r="D123" s="215"/>
      <c r="E123" s="65" t="s">
        <v>36</v>
      </c>
      <c r="F123" s="82" t="s">
        <v>521</v>
      </c>
      <c r="G123" s="51" t="s">
        <v>34</v>
      </c>
      <c r="H123" s="54"/>
      <c r="I123" s="51"/>
      <c r="J123" s="304"/>
      <c r="K123" s="186"/>
      <c r="L123" s="177" t="s">
        <v>271</v>
      </c>
      <c r="M123" s="177"/>
      <c r="N123" s="79" t="s">
        <v>24</v>
      </c>
      <c r="O123" s="178" t="s">
        <v>212</v>
      </c>
      <c r="P123" s="178"/>
      <c r="Q123" s="205" t="s">
        <v>524</v>
      </c>
      <c r="R123" s="205" t="s">
        <v>330</v>
      </c>
      <c r="S123" s="71"/>
      <c r="T123" s="67"/>
      <c r="U123" s="80"/>
      <c r="V123" s="81"/>
      <c r="W123" s="81"/>
      <c r="X123" s="67"/>
      <c r="Y123" s="46"/>
      <c r="Z123" s="46"/>
      <c r="AA123" s="48"/>
      <c r="AB123" s="48"/>
      <c r="AC123"/>
    </row>
    <row r="124" spans="1:29" ht="15.75" customHeight="1">
      <c r="A124" s="214">
        <v>123</v>
      </c>
      <c r="B124" s="187">
        <v>44424</v>
      </c>
      <c r="C124" s="215" t="s">
        <v>22</v>
      </c>
      <c r="D124" s="215"/>
      <c r="E124" s="65" t="s">
        <v>36</v>
      </c>
      <c r="F124" s="82" t="s">
        <v>522</v>
      </c>
      <c r="G124" s="51" t="s">
        <v>34</v>
      </c>
      <c r="H124" s="54"/>
      <c r="I124" s="51"/>
      <c r="J124" s="304"/>
      <c r="K124" s="186"/>
      <c r="L124" s="177" t="s">
        <v>360</v>
      </c>
      <c r="M124" s="177"/>
      <c r="N124" s="79" t="s">
        <v>19</v>
      </c>
      <c r="O124" s="178" t="s">
        <v>212</v>
      </c>
      <c r="P124" s="178"/>
      <c r="Q124" s="205" t="s">
        <v>289</v>
      </c>
      <c r="R124" s="205" t="s">
        <v>285</v>
      </c>
      <c r="S124" s="71"/>
      <c r="T124" s="67"/>
      <c r="U124" s="80"/>
      <c r="V124" s="81"/>
      <c r="W124" s="81"/>
      <c r="X124" s="67"/>
      <c r="Y124" s="46"/>
      <c r="Z124" s="46"/>
      <c r="AA124" s="48"/>
      <c r="AB124" s="48"/>
      <c r="AC124"/>
    </row>
    <row r="125" spans="1:29" ht="15.75" customHeight="1">
      <c r="A125" s="214">
        <v>124</v>
      </c>
      <c r="B125" s="218">
        <v>44424</v>
      </c>
      <c r="C125" s="215" t="s">
        <v>22</v>
      </c>
      <c r="D125" s="215"/>
      <c r="E125" s="65" t="s">
        <v>36</v>
      </c>
      <c r="F125" s="82" t="s">
        <v>525</v>
      </c>
      <c r="G125" s="51" t="s">
        <v>226</v>
      </c>
      <c r="H125" s="54"/>
      <c r="I125" s="51"/>
      <c r="J125" s="304"/>
      <c r="K125" s="186" t="s">
        <v>542</v>
      </c>
      <c r="L125" s="177" t="s">
        <v>458</v>
      </c>
      <c r="M125" s="177"/>
      <c r="O125" s="178" t="s">
        <v>212</v>
      </c>
      <c r="P125" s="178"/>
      <c r="Q125" s="205"/>
      <c r="R125" s="205"/>
      <c r="S125" s="71"/>
      <c r="T125" s="67"/>
      <c r="U125" s="80"/>
      <c r="V125" s="81"/>
      <c r="W125" s="81"/>
      <c r="X125" s="67"/>
      <c r="Y125" s="46"/>
      <c r="Z125" s="46"/>
      <c r="AA125" s="48"/>
      <c r="AB125" s="48"/>
      <c r="AC125"/>
    </row>
    <row r="126" spans="1:29" ht="15.75" customHeight="1">
      <c r="A126" s="214">
        <v>125</v>
      </c>
      <c r="B126" s="187">
        <v>44424</v>
      </c>
      <c r="C126" s="215" t="s">
        <v>22</v>
      </c>
      <c r="D126" s="215"/>
      <c r="E126" s="65"/>
      <c r="F126" s="82" t="s">
        <v>526</v>
      </c>
      <c r="G126" s="51" t="s">
        <v>34</v>
      </c>
      <c r="H126" s="54"/>
      <c r="I126" s="51"/>
      <c r="J126" s="304"/>
      <c r="K126" s="186"/>
      <c r="L126" s="177" t="s">
        <v>273</v>
      </c>
      <c r="M126" s="177"/>
      <c r="N126" s="79" t="s">
        <v>19</v>
      </c>
      <c r="O126" s="178" t="s">
        <v>212</v>
      </c>
      <c r="P126" s="178"/>
      <c r="Q126" s="205"/>
      <c r="R126" s="205"/>
      <c r="S126" s="71"/>
      <c r="T126" s="67"/>
      <c r="U126" s="80"/>
      <c r="V126" s="81"/>
      <c r="W126" s="81"/>
      <c r="X126" s="67"/>
      <c r="Y126" s="46"/>
      <c r="Z126" s="46"/>
      <c r="AA126" s="48"/>
      <c r="AB126" s="48"/>
      <c r="AC126"/>
    </row>
    <row r="127" spans="1:29" ht="15.75" customHeight="1">
      <c r="A127" s="214">
        <v>126</v>
      </c>
      <c r="B127" s="218">
        <v>44424</v>
      </c>
      <c r="C127" s="215" t="s">
        <v>22</v>
      </c>
      <c r="D127" s="215"/>
      <c r="E127" s="65" t="s">
        <v>36</v>
      </c>
      <c r="F127" s="82" t="s">
        <v>527</v>
      </c>
      <c r="G127" s="51" t="s">
        <v>34</v>
      </c>
      <c r="H127" s="54"/>
      <c r="I127" s="51"/>
      <c r="J127" s="304"/>
      <c r="K127" s="186"/>
      <c r="L127" s="177"/>
      <c r="M127" s="177"/>
      <c r="O127" s="178" t="s">
        <v>212</v>
      </c>
      <c r="P127" s="178"/>
      <c r="Q127" s="205"/>
      <c r="R127" s="205"/>
      <c r="S127" s="71"/>
      <c r="T127" s="67"/>
      <c r="U127" s="80"/>
      <c r="V127" s="81"/>
      <c r="W127" s="81"/>
      <c r="X127" s="67"/>
      <c r="Y127" s="46"/>
      <c r="Z127" s="46"/>
      <c r="AA127" s="48"/>
      <c r="AB127" s="48"/>
      <c r="AC127"/>
    </row>
    <row r="128" spans="1:29" ht="15.75" customHeight="1">
      <c r="A128" s="214">
        <v>127</v>
      </c>
      <c r="B128" s="187">
        <v>44424</v>
      </c>
      <c r="C128" s="215" t="s">
        <v>16</v>
      </c>
      <c r="D128" s="215"/>
      <c r="E128" s="65" t="s">
        <v>57</v>
      </c>
      <c r="F128" s="82" t="s">
        <v>528</v>
      </c>
      <c r="G128" s="51" t="s">
        <v>50</v>
      </c>
      <c r="H128" s="54"/>
      <c r="I128" s="51"/>
      <c r="J128" s="304"/>
      <c r="K128" s="186"/>
      <c r="L128" s="177" t="s">
        <v>429</v>
      </c>
      <c r="M128" s="177"/>
      <c r="N128" s="79" t="s">
        <v>19</v>
      </c>
      <c r="O128" s="178" t="s">
        <v>212</v>
      </c>
      <c r="P128" s="178"/>
      <c r="Q128" s="205" t="s">
        <v>288</v>
      </c>
      <c r="R128" s="205" t="s">
        <v>317</v>
      </c>
      <c r="S128" s="71"/>
      <c r="T128" s="67"/>
      <c r="U128" s="80"/>
      <c r="V128" s="81"/>
      <c r="W128" s="81"/>
      <c r="X128" s="67"/>
      <c r="Y128" s="46"/>
      <c r="Z128" s="46"/>
      <c r="AA128" s="48"/>
      <c r="AB128" s="48"/>
      <c r="AC128"/>
    </row>
    <row r="129" spans="1:29" ht="15.75" customHeight="1">
      <c r="A129" s="214">
        <v>128</v>
      </c>
      <c r="B129" s="218">
        <v>44424</v>
      </c>
      <c r="C129" s="215" t="s">
        <v>16</v>
      </c>
      <c r="D129" s="215"/>
      <c r="E129" s="65" t="s">
        <v>57</v>
      </c>
      <c r="F129" s="82" t="s">
        <v>529</v>
      </c>
      <c r="G129" s="51" t="s">
        <v>50</v>
      </c>
      <c r="H129" s="54"/>
      <c r="I129" s="51"/>
      <c r="J129" s="304"/>
      <c r="K129" s="186"/>
      <c r="L129" s="177" t="s">
        <v>534</v>
      </c>
      <c r="M129" s="177"/>
      <c r="N129" s="79" t="s">
        <v>19</v>
      </c>
      <c r="O129" s="178" t="s">
        <v>212</v>
      </c>
      <c r="P129" s="178"/>
      <c r="Q129" s="205" t="s">
        <v>536</v>
      </c>
      <c r="R129" s="205" t="s">
        <v>288</v>
      </c>
      <c r="S129" s="71"/>
      <c r="T129" s="67"/>
      <c r="U129" s="80"/>
      <c r="V129" s="81"/>
      <c r="W129" s="81"/>
      <c r="X129" s="67"/>
      <c r="Y129" s="46"/>
      <c r="Z129" s="46"/>
      <c r="AA129" s="48"/>
      <c r="AB129" s="48"/>
      <c r="AC129"/>
    </row>
    <row r="130" spans="1:29" ht="15.75" customHeight="1">
      <c r="A130" s="214">
        <v>129</v>
      </c>
      <c r="B130" s="187">
        <v>44424</v>
      </c>
      <c r="C130" s="215" t="s">
        <v>16</v>
      </c>
      <c r="D130" s="215"/>
      <c r="E130" s="65" t="s">
        <v>57</v>
      </c>
      <c r="F130" s="184" t="s">
        <v>530</v>
      </c>
      <c r="G130" s="51" t="s">
        <v>213</v>
      </c>
      <c r="H130" s="54"/>
      <c r="I130" s="51"/>
      <c r="J130" s="304"/>
      <c r="K130" s="186"/>
      <c r="L130" s="177" t="s">
        <v>429</v>
      </c>
      <c r="M130" s="177"/>
      <c r="N130" s="79" t="s">
        <v>26</v>
      </c>
      <c r="O130" s="178" t="s">
        <v>212</v>
      </c>
      <c r="P130" s="178" t="s">
        <v>539</v>
      </c>
      <c r="Q130" s="205" t="s">
        <v>537</v>
      </c>
      <c r="R130" s="205" t="s">
        <v>538</v>
      </c>
      <c r="S130" s="71"/>
      <c r="T130" s="67"/>
      <c r="U130" s="80"/>
      <c r="V130" s="81"/>
      <c r="W130" s="81"/>
      <c r="X130" s="67"/>
      <c r="Y130" s="46"/>
      <c r="Z130" s="46"/>
      <c r="AA130" s="48"/>
      <c r="AB130" s="48"/>
      <c r="AC130"/>
    </row>
    <row r="131" spans="1:29" ht="15.75" customHeight="1">
      <c r="A131" s="214">
        <v>130</v>
      </c>
      <c r="B131" s="218">
        <v>44424</v>
      </c>
      <c r="C131" s="215" t="s">
        <v>16</v>
      </c>
      <c r="D131" s="215"/>
      <c r="E131" s="65" t="s">
        <v>23</v>
      </c>
      <c r="F131" s="82" t="s">
        <v>531</v>
      </c>
      <c r="G131" s="51" t="s">
        <v>50</v>
      </c>
      <c r="H131" s="54"/>
      <c r="I131" s="51"/>
      <c r="J131" s="304"/>
      <c r="K131" s="186"/>
      <c r="L131" s="177" t="s">
        <v>270</v>
      </c>
      <c r="M131" s="177"/>
      <c r="N131" s="79" t="s">
        <v>19</v>
      </c>
      <c r="O131" s="178" t="s">
        <v>212</v>
      </c>
      <c r="P131" s="178"/>
      <c r="Q131" s="205" t="s">
        <v>283</v>
      </c>
      <c r="R131" s="205" t="s">
        <v>285</v>
      </c>
      <c r="S131" s="71"/>
      <c r="T131" s="67"/>
      <c r="U131" s="80"/>
      <c r="V131" s="81"/>
      <c r="W131" s="81"/>
      <c r="X131" s="67"/>
      <c r="Y131" s="46"/>
      <c r="Z131" s="46"/>
      <c r="AA131" s="48"/>
      <c r="AB131" s="48"/>
      <c r="AC131"/>
    </row>
    <row r="132" spans="1:29" ht="15.75" customHeight="1">
      <c r="A132" s="214">
        <v>131</v>
      </c>
      <c r="B132" s="187">
        <v>44424</v>
      </c>
      <c r="C132" s="215" t="s">
        <v>16</v>
      </c>
      <c r="D132" s="215"/>
      <c r="E132" s="65" t="s">
        <v>23</v>
      </c>
      <c r="F132" s="82" t="s">
        <v>532</v>
      </c>
      <c r="G132" s="51" t="s">
        <v>34</v>
      </c>
      <c r="H132" s="54"/>
      <c r="I132" s="51"/>
      <c r="J132" s="304"/>
      <c r="K132" s="186"/>
      <c r="L132" s="177" t="s">
        <v>535</v>
      </c>
      <c r="M132" s="177"/>
      <c r="N132" s="79" t="s">
        <v>24</v>
      </c>
      <c r="O132" s="178" t="s">
        <v>212</v>
      </c>
      <c r="P132" s="178" t="s">
        <v>519</v>
      </c>
      <c r="Q132" s="205" t="s">
        <v>540</v>
      </c>
      <c r="R132" s="205" t="s">
        <v>285</v>
      </c>
      <c r="S132" s="71"/>
      <c r="T132" s="67"/>
      <c r="U132" s="80"/>
      <c r="V132" s="81"/>
      <c r="W132" s="81"/>
      <c r="X132" s="67"/>
      <c r="Y132" s="46"/>
      <c r="Z132" s="46"/>
      <c r="AA132" s="48"/>
      <c r="AB132" s="48"/>
      <c r="AC132"/>
    </row>
    <row r="133" spans="1:29" ht="15.75" customHeight="1">
      <c r="A133" s="228">
        <v>132</v>
      </c>
      <c r="B133" s="218">
        <v>44424</v>
      </c>
      <c r="C133" s="232" t="s">
        <v>16</v>
      </c>
      <c r="D133" s="232"/>
      <c r="E133" s="236" t="s">
        <v>23</v>
      </c>
      <c r="F133" s="82" t="s">
        <v>533</v>
      </c>
      <c r="G133" s="244" t="s">
        <v>50</v>
      </c>
      <c r="H133" s="61"/>
      <c r="I133" s="244"/>
      <c r="J133" s="306"/>
      <c r="K133" s="253"/>
      <c r="L133" s="259" t="s">
        <v>299</v>
      </c>
      <c r="M133" s="259"/>
      <c r="N133" s="262" t="s">
        <v>19</v>
      </c>
      <c r="O133" s="181" t="s">
        <v>212</v>
      </c>
      <c r="P133" s="181"/>
      <c r="Q133" s="267" t="s">
        <v>290</v>
      </c>
      <c r="R133" s="267" t="s">
        <v>292</v>
      </c>
      <c r="S133" s="273"/>
      <c r="T133" s="78"/>
      <c r="U133" s="278"/>
      <c r="V133" s="282"/>
      <c r="W133" s="282"/>
      <c r="X133" s="78"/>
      <c r="Y133" s="46"/>
      <c r="Z133" s="46"/>
      <c r="AA133" s="48"/>
      <c r="AB133" s="48"/>
      <c r="AC133"/>
    </row>
    <row r="134" spans="1:29" ht="15.75" customHeight="1">
      <c r="A134" s="63">
        <v>133</v>
      </c>
      <c r="B134" s="218">
        <v>44427</v>
      </c>
      <c r="C134" s="64" t="s">
        <v>16</v>
      </c>
      <c r="E134" s="65" t="s">
        <v>23</v>
      </c>
      <c r="F134" s="82" t="s">
        <v>546</v>
      </c>
      <c r="G134" s="51" t="s">
        <v>213</v>
      </c>
      <c r="H134" s="211"/>
      <c r="I134" s="51"/>
      <c r="J134" s="304"/>
      <c r="K134" s="186" t="s">
        <v>483</v>
      </c>
      <c r="L134" s="177" t="s">
        <v>535</v>
      </c>
      <c r="M134" s="177" t="s">
        <v>270</v>
      </c>
      <c r="N134" s="79" t="s">
        <v>19</v>
      </c>
      <c r="O134" s="178" t="s">
        <v>150</v>
      </c>
      <c r="P134" s="178" t="s">
        <v>418</v>
      </c>
      <c r="Q134" s="205" t="s">
        <v>547</v>
      </c>
      <c r="R134" s="205" t="s">
        <v>302</v>
      </c>
      <c r="S134" s="71"/>
      <c r="T134" s="67"/>
      <c r="U134" s="80"/>
      <c r="V134" s="81"/>
      <c r="W134" s="81"/>
      <c r="X134" s="67"/>
      <c r="Y134" s="67"/>
      <c r="Z134" s="46"/>
      <c r="AB134" s="48"/>
    </row>
    <row r="135" spans="1:29" ht="15.75" customHeight="1">
      <c r="A135" s="230">
        <v>134</v>
      </c>
      <c r="B135" s="218">
        <v>44427</v>
      </c>
      <c r="C135" s="234" t="s">
        <v>16</v>
      </c>
      <c r="D135" s="234"/>
      <c r="E135" s="240" t="s">
        <v>17</v>
      </c>
      <c r="F135" s="82" t="s">
        <v>548</v>
      </c>
      <c r="G135" s="248" t="s">
        <v>50</v>
      </c>
      <c r="H135" s="246"/>
      <c r="I135" s="248"/>
      <c r="J135" s="307"/>
      <c r="K135" s="255" t="s">
        <v>553</v>
      </c>
      <c r="L135" s="260" t="s">
        <v>549</v>
      </c>
      <c r="M135" s="260" t="s">
        <v>535</v>
      </c>
      <c r="N135" s="263" t="s">
        <v>41</v>
      </c>
      <c r="O135" s="265" t="s">
        <v>150</v>
      </c>
      <c r="P135" s="265"/>
      <c r="Q135" s="269" t="s">
        <v>551</v>
      </c>
      <c r="R135" s="269" t="s">
        <v>552</v>
      </c>
      <c r="S135" s="274"/>
      <c r="T135" s="276"/>
      <c r="U135" s="280"/>
      <c r="V135" s="284"/>
      <c r="W135" s="284"/>
      <c r="X135" s="276"/>
      <c r="Y135" s="46"/>
      <c r="Z135" s="46"/>
      <c r="AA135" s="48"/>
      <c r="AB135" s="48"/>
      <c r="AC135"/>
    </row>
    <row r="136" spans="1:29" ht="15.75" customHeight="1">
      <c r="A136" s="214">
        <v>135</v>
      </c>
      <c r="B136" s="218">
        <v>44427</v>
      </c>
      <c r="C136" s="215" t="s">
        <v>16</v>
      </c>
      <c r="D136" s="215"/>
      <c r="E136" s="65" t="s">
        <v>17</v>
      </c>
      <c r="F136" s="82" t="s">
        <v>554</v>
      </c>
      <c r="G136" s="51" t="s">
        <v>50</v>
      </c>
      <c r="H136" s="54"/>
      <c r="I136" s="51"/>
      <c r="J136" s="304"/>
      <c r="K136" s="186" t="s">
        <v>550</v>
      </c>
      <c r="L136" s="177" t="s">
        <v>345</v>
      </c>
      <c r="M136" s="177" t="s">
        <v>345</v>
      </c>
      <c r="N136" s="79" t="s">
        <v>41</v>
      </c>
      <c r="O136" s="178" t="s">
        <v>150</v>
      </c>
      <c r="P136" s="178"/>
      <c r="Q136" s="205" t="s">
        <v>424</v>
      </c>
      <c r="R136" s="205" t="s">
        <v>289</v>
      </c>
      <c r="S136" s="71"/>
      <c r="T136" s="67"/>
      <c r="U136" s="80"/>
      <c r="V136" s="81"/>
      <c r="W136" s="81"/>
      <c r="X136" s="67"/>
      <c r="Y136" s="46"/>
      <c r="Z136" s="46"/>
      <c r="AA136" s="48"/>
      <c r="AB136" s="48"/>
      <c r="AC136"/>
    </row>
    <row r="137" spans="1:29" ht="15.75" customHeight="1">
      <c r="A137" s="214">
        <v>136</v>
      </c>
      <c r="B137" s="218">
        <v>44427</v>
      </c>
      <c r="C137" s="215" t="s">
        <v>16</v>
      </c>
      <c r="D137" s="215"/>
      <c r="E137" s="65" t="s">
        <v>17</v>
      </c>
      <c r="F137" s="82" t="s">
        <v>555</v>
      </c>
      <c r="G137" s="51" t="s">
        <v>50</v>
      </c>
      <c r="H137" s="54"/>
      <c r="I137" s="51"/>
      <c r="J137" s="304"/>
      <c r="K137" s="186" t="s">
        <v>550</v>
      </c>
      <c r="L137" s="177" t="s">
        <v>556</v>
      </c>
      <c r="M137" s="177" t="s">
        <v>313</v>
      </c>
      <c r="N137" s="79" t="s">
        <v>41</v>
      </c>
      <c r="O137" s="178" t="s">
        <v>150</v>
      </c>
      <c r="P137" s="178" t="s">
        <v>558</v>
      </c>
      <c r="Q137" s="205" t="s">
        <v>557</v>
      </c>
      <c r="R137" s="205" t="s">
        <v>292</v>
      </c>
      <c r="S137" s="71"/>
      <c r="T137" s="67"/>
      <c r="U137" s="80"/>
      <c r="V137" s="81"/>
      <c r="W137" s="81"/>
      <c r="X137" s="67"/>
      <c r="Y137" s="46"/>
      <c r="Z137" s="46"/>
      <c r="AA137" s="48"/>
      <c r="AB137" s="48"/>
      <c r="AC137"/>
    </row>
    <row r="138" spans="1:29" ht="15.75" customHeight="1">
      <c r="A138" s="228">
        <v>137</v>
      </c>
      <c r="B138" s="218">
        <v>44427</v>
      </c>
      <c r="C138" s="232" t="s">
        <v>16</v>
      </c>
      <c r="D138" s="232"/>
      <c r="E138" s="236" t="s">
        <v>17</v>
      </c>
      <c r="F138" s="82" t="s">
        <v>559</v>
      </c>
      <c r="G138" s="244" t="s">
        <v>50</v>
      </c>
      <c r="H138" s="61"/>
      <c r="I138" s="244"/>
      <c r="J138" s="306"/>
      <c r="K138" s="253" t="s">
        <v>550</v>
      </c>
      <c r="L138" s="259" t="s">
        <v>327</v>
      </c>
      <c r="M138" s="259" t="s">
        <v>331</v>
      </c>
      <c r="N138" s="262" t="s">
        <v>19</v>
      </c>
      <c r="O138" s="181" t="s">
        <v>150</v>
      </c>
      <c r="P138" s="181" t="s">
        <v>481</v>
      </c>
      <c r="Q138" s="267" t="s">
        <v>560</v>
      </c>
      <c r="R138" s="267" t="s">
        <v>287</v>
      </c>
      <c r="S138" s="273"/>
      <c r="T138" s="78"/>
      <c r="U138" s="278"/>
      <c r="V138" s="282"/>
      <c r="W138" s="282"/>
      <c r="X138" s="78"/>
      <c r="Y138" s="46"/>
      <c r="Z138" s="46"/>
      <c r="AA138" s="48"/>
      <c r="AB138" s="48"/>
      <c r="AC138"/>
    </row>
    <row r="139" spans="1:29" ht="15.75" customHeight="1">
      <c r="A139" s="63">
        <v>138</v>
      </c>
      <c r="B139" s="218">
        <v>44427</v>
      </c>
      <c r="C139" s="64" t="s">
        <v>16</v>
      </c>
      <c r="E139" s="65" t="s">
        <v>23</v>
      </c>
      <c r="F139" s="221" t="s">
        <v>561</v>
      </c>
      <c r="G139" s="51" t="s">
        <v>39</v>
      </c>
      <c r="H139" s="211"/>
      <c r="I139" s="51"/>
      <c r="J139" s="304"/>
      <c r="K139" s="186" t="s">
        <v>583</v>
      </c>
      <c r="L139" s="177" t="s">
        <v>563</v>
      </c>
      <c r="M139" s="177" t="s">
        <v>270</v>
      </c>
      <c r="N139" s="79" t="s">
        <v>19</v>
      </c>
      <c r="O139" s="178" t="s">
        <v>150</v>
      </c>
      <c r="P139" s="178"/>
      <c r="Q139" s="205" t="s">
        <v>564</v>
      </c>
      <c r="R139" s="205" t="s">
        <v>565</v>
      </c>
      <c r="S139" s="71"/>
      <c r="T139" s="67"/>
      <c r="U139" s="80"/>
      <c r="V139" s="81"/>
      <c r="W139" s="81"/>
      <c r="X139" s="67"/>
      <c r="Y139" s="67"/>
      <c r="Z139" s="46"/>
      <c r="AB139" s="48"/>
    </row>
    <row r="140" spans="1:29" ht="15.75" customHeight="1">
      <c r="A140" s="231">
        <v>139</v>
      </c>
      <c r="B140" s="218">
        <v>44427</v>
      </c>
      <c r="C140" s="235" t="s">
        <v>16</v>
      </c>
      <c r="D140" s="312"/>
      <c r="E140" s="242" t="s">
        <v>56</v>
      </c>
      <c r="F140" s="82" t="s">
        <v>562</v>
      </c>
      <c r="G140" s="250" t="s">
        <v>50</v>
      </c>
      <c r="H140" s="252"/>
      <c r="I140" s="249"/>
      <c r="J140" s="308"/>
      <c r="K140" s="256" t="s">
        <v>578</v>
      </c>
      <c r="L140" s="261" t="s">
        <v>360</v>
      </c>
      <c r="M140" s="261" t="s">
        <v>346</v>
      </c>
      <c r="N140" s="264" t="s">
        <v>19</v>
      </c>
      <c r="O140" s="266" t="s">
        <v>150</v>
      </c>
      <c r="P140" s="266"/>
      <c r="Q140" s="270" t="s">
        <v>333</v>
      </c>
      <c r="R140" s="270" t="s">
        <v>340</v>
      </c>
      <c r="S140" s="275"/>
      <c r="T140" s="277"/>
      <c r="U140" s="281"/>
      <c r="V140" s="285"/>
      <c r="W140" s="285"/>
      <c r="X140" s="277"/>
      <c r="Y140" s="46"/>
      <c r="Z140" s="46"/>
      <c r="AA140" s="48"/>
      <c r="AB140" s="48"/>
      <c r="AC140"/>
    </row>
    <row r="141" spans="1:29" ht="15.75" customHeight="1">
      <c r="A141" s="63">
        <v>140</v>
      </c>
      <c r="B141" s="218">
        <v>44427</v>
      </c>
      <c r="C141" s="64" t="s">
        <v>16</v>
      </c>
      <c r="E141" s="65" t="s">
        <v>23</v>
      </c>
      <c r="F141" s="82" t="s">
        <v>568</v>
      </c>
      <c r="G141" s="51" t="s">
        <v>34</v>
      </c>
      <c r="H141" s="211"/>
      <c r="I141" s="51"/>
      <c r="J141" s="304"/>
      <c r="K141" s="186" t="s">
        <v>574</v>
      </c>
      <c r="L141" s="177" t="s">
        <v>426</v>
      </c>
      <c r="M141" s="177" t="s">
        <v>360</v>
      </c>
      <c r="N141" s="79" t="s">
        <v>41</v>
      </c>
      <c r="O141" s="178" t="s">
        <v>150</v>
      </c>
      <c r="P141" s="178" t="s">
        <v>573</v>
      </c>
      <c r="Q141" s="205" t="s">
        <v>572</v>
      </c>
      <c r="R141" s="205" t="s">
        <v>292</v>
      </c>
      <c r="S141" s="71"/>
      <c r="T141" s="67"/>
      <c r="U141" s="80"/>
      <c r="V141" s="81"/>
      <c r="W141" s="81"/>
      <c r="X141" s="67"/>
      <c r="Y141" s="67"/>
      <c r="Z141" s="46"/>
      <c r="AB141" s="48"/>
    </row>
    <row r="142" spans="1:29" ht="15.75" customHeight="1">
      <c r="A142" s="63">
        <v>141</v>
      </c>
      <c r="B142" s="218">
        <v>44427</v>
      </c>
      <c r="C142" s="64" t="s">
        <v>16</v>
      </c>
      <c r="E142" s="65" t="s">
        <v>23</v>
      </c>
      <c r="F142" s="82" t="s">
        <v>566</v>
      </c>
      <c r="G142" s="51" t="s">
        <v>34</v>
      </c>
      <c r="H142" s="211"/>
      <c r="I142" s="51"/>
      <c r="J142" s="304"/>
      <c r="K142" s="186"/>
      <c r="L142" s="177" t="s">
        <v>569</v>
      </c>
      <c r="M142" s="177" t="s">
        <v>570</v>
      </c>
      <c r="N142" s="79" t="s">
        <v>41</v>
      </c>
      <c r="O142" s="178" t="s">
        <v>150</v>
      </c>
      <c r="P142" s="178"/>
      <c r="Q142" s="205" t="s">
        <v>571</v>
      </c>
      <c r="R142" s="205" t="s">
        <v>417</v>
      </c>
      <c r="S142" s="71"/>
      <c r="T142" s="67"/>
      <c r="U142" s="80"/>
      <c r="V142" s="81"/>
      <c r="W142" s="81"/>
      <c r="X142" s="67"/>
      <c r="Y142" s="67"/>
      <c r="Z142" s="46"/>
      <c r="AB142" s="48"/>
    </row>
    <row r="143" spans="1:29" ht="15.75" customHeight="1">
      <c r="A143" s="230">
        <v>142</v>
      </c>
      <c r="B143" s="218">
        <v>44427</v>
      </c>
      <c r="C143" s="234" t="s">
        <v>16</v>
      </c>
      <c r="D143" s="234"/>
      <c r="E143" s="240" t="s">
        <v>17</v>
      </c>
      <c r="F143" s="82" t="s">
        <v>567</v>
      </c>
      <c r="G143" s="248" t="s">
        <v>50</v>
      </c>
      <c r="H143" s="246"/>
      <c r="I143" s="248"/>
      <c r="J143" s="307"/>
      <c r="K143" s="255"/>
      <c r="L143" s="260" t="s">
        <v>301</v>
      </c>
      <c r="M143" s="260" t="s">
        <v>271</v>
      </c>
      <c r="N143" s="263" t="s">
        <v>19</v>
      </c>
      <c r="O143" s="265" t="s">
        <v>150</v>
      </c>
      <c r="P143" s="265"/>
      <c r="Q143" s="269" t="s">
        <v>284</v>
      </c>
      <c r="R143" s="269" t="s">
        <v>288</v>
      </c>
      <c r="S143" s="274"/>
      <c r="T143" s="276"/>
      <c r="U143" s="280"/>
      <c r="V143" s="284"/>
      <c r="W143" s="284"/>
      <c r="X143" s="276"/>
      <c r="Y143" s="46"/>
      <c r="Z143" s="46"/>
      <c r="AA143" s="48"/>
      <c r="AB143" s="48"/>
      <c r="AC143"/>
    </row>
    <row r="144" spans="1:29" ht="15.75" customHeight="1">
      <c r="A144" s="230">
        <v>143</v>
      </c>
      <c r="B144" s="218">
        <v>44445</v>
      </c>
      <c r="C144" s="234" t="s">
        <v>16</v>
      </c>
      <c r="D144" s="234"/>
      <c r="E144" s="240" t="s">
        <v>23</v>
      </c>
      <c r="F144" s="82" t="s">
        <v>610</v>
      </c>
      <c r="G144" s="248" t="s">
        <v>50</v>
      </c>
      <c r="H144" s="246"/>
      <c r="I144" s="248"/>
      <c r="J144" s="307"/>
      <c r="K144" s="255"/>
      <c r="L144" s="260"/>
      <c r="M144" s="260"/>
      <c r="N144" s="263"/>
      <c r="O144" s="265"/>
      <c r="P144" s="265"/>
      <c r="Q144" s="269"/>
      <c r="R144" s="269"/>
      <c r="S144" s="274" t="s">
        <v>611</v>
      </c>
      <c r="T144" s="276" t="s">
        <v>612</v>
      </c>
      <c r="U144" s="280" t="s">
        <v>613</v>
      </c>
      <c r="V144" s="284"/>
      <c r="W144" s="284"/>
      <c r="X144" s="276"/>
      <c r="Y144" s="46"/>
      <c r="Z144" s="46"/>
      <c r="AA144" s="48"/>
      <c r="AB144" s="48"/>
      <c r="AC144"/>
    </row>
    <row r="145" spans="1:29" ht="15.75" customHeight="1">
      <c r="A145" s="230">
        <v>144</v>
      </c>
      <c r="B145" s="218">
        <v>44445</v>
      </c>
      <c r="C145" s="234" t="s">
        <v>16</v>
      </c>
      <c r="D145" s="234"/>
      <c r="E145" s="240" t="s">
        <v>23</v>
      </c>
      <c r="F145" s="82" t="s">
        <v>607</v>
      </c>
      <c r="G145" s="248" t="s">
        <v>50</v>
      </c>
      <c r="H145" s="246"/>
      <c r="I145" s="248"/>
      <c r="J145" s="307"/>
      <c r="K145" s="255"/>
      <c r="L145" s="260"/>
      <c r="M145" s="260"/>
      <c r="N145" s="263" t="s">
        <v>608</v>
      </c>
      <c r="O145" s="265"/>
      <c r="P145" s="265"/>
      <c r="Q145" s="269"/>
      <c r="R145" s="269"/>
      <c r="S145" s="274" t="s">
        <v>609</v>
      </c>
      <c r="T145" s="276" t="s">
        <v>612</v>
      </c>
      <c r="U145" s="280" t="s">
        <v>613</v>
      </c>
      <c r="V145" s="284"/>
      <c r="W145" s="284"/>
      <c r="X145" s="276"/>
      <c r="Y145" s="46"/>
      <c r="Z145" s="46"/>
      <c r="AA145" s="48"/>
      <c r="AB145" s="48"/>
      <c r="AC145"/>
    </row>
    <row r="146" spans="1:29" ht="15.75" customHeight="1">
      <c r="A146" s="230">
        <v>145</v>
      </c>
      <c r="B146" s="218">
        <v>44445</v>
      </c>
      <c r="C146" s="234" t="s">
        <v>22</v>
      </c>
      <c r="D146" s="234"/>
      <c r="E146" s="240" t="s">
        <v>25</v>
      </c>
      <c r="F146" s="82" t="s">
        <v>614</v>
      </c>
      <c r="G146" s="248" t="s">
        <v>50</v>
      </c>
      <c r="H146" s="246"/>
      <c r="I146" s="248"/>
      <c r="J146" s="307"/>
      <c r="K146" s="255"/>
      <c r="L146" s="260"/>
      <c r="M146" s="260"/>
      <c r="N146" s="263"/>
      <c r="O146" s="265"/>
      <c r="P146" s="265"/>
      <c r="Q146" s="269"/>
      <c r="R146" s="269"/>
      <c r="S146" s="274" t="s">
        <v>615</v>
      </c>
      <c r="T146" s="276" t="s">
        <v>616</v>
      </c>
      <c r="U146" s="280" t="s">
        <v>617</v>
      </c>
      <c r="V146" s="284">
        <v>7767998065</v>
      </c>
      <c r="W146" s="284" t="s">
        <v>618</v>
      </c>
      <c r="X146" s="276"/>
      <c r="Y146" s="46"/>
      <c r="Z146" s="46"/>
      <c r="AA146" s="48"/>
      <c r="AB146" s="48"/>
      <c r="AC146"/>
    </row>
    <row r="147" spans="1:29" ht="15.75" customHeight="1">
      <c r="A147" s="230">
        <v>146</v>
      </c>
      <c r="B147" s="218">
        <v>44445</v>
      </c>
      <c r="C147" s="234" t="s">
        <v>155</v>
      </c>
      <c r="D147" s="234"/>
      <c r="E147" s="240" t="s">
        <v>155</v>
      </c>
      <c r="F147" s="82" t="s">
        <v>619</v>
      </c>
      <c r="G147" s="248" t="s">
        <v>50</v>
      </c>
      <c r="H147" s="246"/>
      <c r="I147" s="248"/>
      <c r="J147" s="307"/>
      <c r="K147" s="255"/>
      <c r="L147" s="322" t="s">
        <v>620</v>
      </c>
      <c r="M147" s="260" t="s">
        <v>327</v>
      </c>
      <c r="N147" s="263" t="s">
        <v>608</v>
      </c>
      <c r="O147" s="265"/>
      <c r="P147" s="265"/>
      <c r="Q147" s="269"/>
      <c r="R147" s="269"/>
      <c r="S147" s="274" t="s">
        <v>621</v>
      </c>
      <c r="T147" s="276" t="s">
        <v>622</v>
      </c>
      <c r="U147" s="280" t="s">
        <v>613</v>
      </c>
      <c r="V147" s="284"/>
      <c r="W147" s="284"/>
      <c r="X147" s="276"/>
      <c r="Y147" s="46"/>
      <c r="Z147" s="46"/>
      <c r="AA147" s="48"/>
      <c r="AB147" s="48"/>
      <c r="AC147"/>
    </row>
    <row r="148" spans="1:29" ht="15.75" customHeight="1">
      <c r="A148" s="230">
        <v>147</v>
      </c>
      <c r="B148" s="218">
        <v>44445</v>
      </c>
      <c r="C148" s="234" t="s">
        <v>22</v>
      </c>
      <c r="D148" s="234"/>
      <c r="E148" s="240" t="s">
        <v>25</v>
      </c>
      <c r="F148" s="82" t="s">
        <v>614</v>
      </c>
      <c r="G148" s="248" t="s">
        <v>50</v>
      </c>
      <c r="H148" s="246"/>
      <c r="I148" s="248"/>
      <c r="J148" s="307"/>
      <c r="K148" s="255"/>
      <c r="L148" s="322"/>
      <c r="M148" s="260"/>
      <c r="N148" s="263"/>
      <c r="O148" s="265"/>
      <c r="P148" s="265"/>
      <c r="Q148" s="269"/>
      <c r="R148" s="269"/>
      <c r="S148" s="274" t="s">
        <v>615</v>
      </c>
      <c r="T148" s="276" t="s">
        <v>616</v>
      </c>
      <c r="U148" s="280" t="s">
        <v>617</v>
      </c>
      <c r="V148" s="284">
        <v>7767998065</v>
      </c>
      <c r="W148" s="284" t="s">
        <v>618</v>
      </c>
      <c r="X148" s="276"/>
      <c r="Y148" s="46"/>
      <c r="Z148" s="46"/>
      <c r="AA148" s="48"/>
      <c r="AB148" s="48"/>
      <c r="AC148"/>
    </row>
    <row r="149" spans="1:29" ht="15.75" customHeight="1">
      <c r="A149" s="230">
        <v>148</v>
      </c>
      <c r="B149" s="218">
        <v>44445</v>
      </c>
      <c r="C149" s="234" t="s">
        <v>155</v>
      </c>
      <c r="D149" s="234"/>
      <c r="E149" s="240" t="s">
        <v>155</v>
      </c>
      <c r="F149" s="82" t="s">
        <v>619</v>
      </c>
      <c r="G149" s="248" t="s">
        <v>50</v>
      </c>
      <c r="H149" s="246"/>
      <c r="I149" s="248"/>
      <c r="J149" s="307"/>
      <c r="K149" s="255"/>
      <c r="L149" s="322" t="s">
        <v>620</v>
      </c>
      <c r="M149" s="260" t="s">
        <v>327</v>
      </c>
      <c r="N149" s="263" t="s">
        <v>608</v>
      </c>
      <c r="O149" s="265"/>
      <c r="P149" s="265"/>
      <c r="Q149" s="269"/>
      <c r="R149" s="269"/>
      <c r="S149" s="274" t="s">
        <v>621</v>
      </c>
      <c r="T149" s="276" t="s">
        <v>622</v>
      </c>
      <c r="U149" s="280" t="s">
        <v>623</v>
      </c>
      <c r="V149" s="284">
        <v>8240704077</v>
      </c>
      <c r="W149" s="284" t="s">
        <v>624</v>
      </c>
      <c r="X149" s="276"/>
      <c r="Y149" s="46"/>
      <c r="Z149" s="46"/>
      <c r="AA149" s="48"/>
      <c r="AB149" s="48"/>
      <c r="AC149"/>
    </row>
    <row r="150" spans="1:29" ht="15.75" customHeight="1">
      <c r="A150" s="230">
        <v>149</v>
      </c>
      <c r="B150" s="218">
        <v>44445</v>
      </c>
      <c r="C150" s="234" t="s">
        <v>16</v>
      </c>
      <c r="D150" s="234"/>
      <c r="E150" s="240" t="s">
        <v>23</v>
      </c>
      <c r="F150" s="82" t="s">
        <v>610</v>
      </c>
      <c r="G150" s="248" t="s">
        <v>50</v>
      </c>
      <c r="H150" s="246"/>
      <c r="I150" s="248"/>
      <c r="J150" s="307"/>
      <c r="K150" s="255"/>
      <c r="L150" s="322"/>
      <c r="M150" s="260"/>
      <c r="N150" s="263"/>
      <c r="O150" s="265"/>
      <c r="P150" s="265"/>
      <c r="Q150" s="269"/>
      <c r="R150" s="269"/>
      <c r="S150" s="274" t="s">
        <v>611</v>
      </c>
      <c r="T150" s="276" t="s">
        <v>612</v>
      </c>
      <c r="U150" s="280" t="s">
        <v>625</v>
      </c>
      <c r="V150" s="284">
        <v>8275299463</v>
      </c>
      <c r="W150" s="284" t="s">
        <v>626</v>
      </c>
      <c r="X150" s="276"/>
      <c r="Y150" s="46"/>
      <c r="Z150" s="46"/>
      <c r="AA150" s="48"/>
      <c r="AB150" s="48"/>
      <c r="AC150"/>
    </row>
    <row r="151" spans="1:29" ht="15.75" customHeight="1">
      <c r="A151" s="230">
        <v>150</v>
      </c>
      <c r="B151" s="218">
        <v>44445</v>
      </c>
      <c r="C151" s="234" t="s">
        <v>16</v>
      </c>
      <c r="D151" s="234"/>
      <c r="E151" s="240" t="s">
        <v>23</v>
      </c>
      <c r="F151" s="82" t="s">
        <v>607</v>
      </c>
      <c r="G151" s="248" t="s">
        <v>50</v>
      </c>
      <c r="H151" s="246"/>
      <c r="I151" s="248"/>
      <c r="J151" s="307"/>
      <c r="K151" s="255"/>
      <c r="L151" s="322"/>
      <c r="M151" s="260"/>
      <c r="N151" s="263" t="s">
        <v>608</v>
      </c>
      <c r="O151" s="265"/>
      <c r="P151" s="265"/>
      <c r="Q151" s="269"/>
      <c r="R151" s="269"/>
      <c r="S151" s="274" t="s">
        <v>609</v>
      </c>
      <c r="T151" s="276" t="s">
        <v>612</v>
      </c>
      <c r="U151" s="280" t="s">
        <v>627</v>
      </c>
      <c r="V151" s="284"/>
      <c r="W151" s="284" t="s">
        <v>628</v>
      </c>
      <c r="X151" s="276"/>
      <c r="Y151" s="46"/>
      <c r="Z151" s="46"/>
      <c r="AA151" s="48"/>
      <c r="AB151" s="48"/>
      <c r="AC151"/>
    </row>
    <row r="152" spans="1:29" ht="15.75" customHeight="1">
      <c r="A152" s="230">
        <v>151</v>
      </c>
      <c r="B152" s="218">
        <v>44445</v>
      </c>
      <c r="C152" s="234"/>
      <c r="D152" s="234"/>
      <c r="E152" s="240"/>
      <c r="F152" s="82" t="s">
        <v>610</v>
      </c>
      <c r="G152" s="248" t="s">
        <v>50</v>
      </c>
      <c r="H152" s="246"/>
      <c r="I152" s="248"/>
      <c r="J152" s="307"/>
      <c r="K152" s="255"/>
      <c r="L152" s="322"/>
      <c r="M152" s="260"/>
      <c r="N152" s="263"/>
      <c r="O152" s="265"/>
      <c r="P152" s="265"/>
      <c r="Q152" s="269"/>
      <c r="R152" s="269"/>
      <c r="S152" s="274" t="s">
        <v>611</v>
      </c>
      <c r="T152" s="276" t="s">
        <v>612</v>
      </c>
      <c r="U152" s="280" t="s">
        <v>625</v>
      </c>
      <c r="V152" s="284">
        <v>8275299463</v>
      </c>
      <c r="W152" s="284" t="s">
        <v>629</v>
      </c>
      <c r="X152" s="276"/>
      <c r="Y152" s="46"/>
      <c r="Z152" s="46"/>
      <c r="AA152" s="48"/>
      <c r="AB152" s="48"/>
      <c r="AC152"/>
    </row>
    <row r="153" spans="1:29" ht="15.75" customHeight="1">
      <c r="A153" s="230">
        <v>152</v>
      </c>
      <c r="B153" s="218">
        <v>44445</v>
      </c>
      <c r="C153" s="234"/>
      <c r="D153" s="234"/>
      <c r="E153" s="240"/>
      <c r="F153" s="82" t="s">
        <v>607</v>
      </c>
      <c r="G153" s="248" t="s">
        <v>50</v>
      </c>
      <c r="H153" s="246"/>
      <c r="I153" s="248"/>
      <c r="J153" s="307"/>
      <c r="K153" s="255"/>
      <c r="L153" s="322"/>
      <c r="M153" s="260"/>
      <c r="N153" s="263" t="s">
        <v>608</v>
      </c>
      <c r="O153" s="265"/>
      <c r="P153" s="265"/>
      <c r="Q153" s="269"/>
      <c r="R153" s="269"/>
      <c r="S153" s="274" t="s">
        <v>609</v>
      </c>
      <c r="T153" s="276" t="s">
        <v>612</v>
      </c>
      <c r="U153" s="280" t="s">
        <v>627</v>
      </c>
      <c r="V153" s="284"/>
      <c r="W153" s="284" t="s">
        <v>630</v>
      </c>
      <c r="X153" s="276"/>
      <c r="Y153" s="46"/>
      <c r="Z153" s="46"/>
      <c r="AA153" s="48"/>
      <c r="AB153" s="48"/>
      <c r="AC153"/>
    </row>
    <row r="154" spans="1:29" ht="15.75" customHeight="1">
      <c r="A154" s="230"/>
      <c r="B154" s="311" t="s">
        <v>605</v>
      </c>
      <c r="C154" s="234"/>
      <c r="D154" s="234"/>
      <c r="E154" s="240"/>
      <c r="F154" s="82"/>
      <c r="G154" s="248"/>
      <c r="H154" s="246"/>
      <c r="I154" s="248"/>
      <c r="J154" s="307"/>
      <c r="K154" s="255"/>
      <c r="L154" s="260"/>
      <c r="M154" s="260"/>
      <c r="N154" s="263"/>
      <c r="O154" s="265"/>
      <c r="P154" s="265"/>
      <c r="Q154" s="269"/>
      <c r="R154" s="269"/>
      <c r="S154" s="274"/>
      <c r="T154" s="276"/>
      <c r="U154" s="280"/>
      <c r="V154" s="284"/>
      <c r="W154" s="309"/>
      <c r="X154" s="276"/>
      <c r="Y154" s="46"/>
      <c r="Z154" s="46"/>
      <c r="AA154" s="48"/>
      <c r="AB154" s="48"/>
      <c r="AC154"/>
    </row>
    <row r="155" spans="1:29" ht="15" customHeight="1">
      <c r="B155" s="313"/>
    </row>
  </sheetData>
  <autoFilter ref="A1:AJ154" xr:uid="{00000000-0009-0000-0000-000003000000}"/>
  <dataValidations count="1">
    <dataValidation type="time" allowBlank="1" showInputMessage="1" showErrorMessage="1" sqref="J2:J154" xr:uid="{00000000-0002-0000-0300-000000000000}">
      <formula1>0</formula1>
      <formula2>0.999305555555556</formula2>
    </dataValidation>
  </dataValidations>
  <hyperlinks>
    <hyperlink ref="A1" r:id="rId1" xr:uid="{00000000-0004-0000-0300-000000000000}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xr:uid="{00000000-0002-0000-0300-000001000000}">
          <x14:formula1>
            <xm:f>Refrences!$G$3:$G$7</xm:f>
          </x14:formula1>
          <xm:sqref>C2:D36</xm:sqref>
        </x14:dataValidation>
        <x14:dataValidation type="list" allowBlank="1" showInputMessage="1" showErrorMessage="1" xr:uid="{00000000-0002-0000-0300-000002000000}">
          <x14:formula1>
            <xm:f>Refrences!$Q$3:$Q$7</xm:f>
          </x14:formula1>
          <xm:sqref>H2:H54</xm:sqref>
        </x14:dataValidation>
        <x14:dataValidation type="list" allowBlank="1" showErrorMessage="1" xr:uid="{00000000-0002-0000-0300-000003000000}">
          <x14:formula1>
            <xm:f>Refrences!$G$3:$G$6</xm:f>
          </x14:formula1>
          <xm:sqref>C37:D154</xm:sqref>
        </x14:dataValidation>
        <x14:dataValidation type="list" allowBlank="1" showErrorMessage="1" xr:uid="{00000000-0002-0000-0300-000004000000}">
          <x14:formula1>
            <xm:f>Refrences!$I$3:$I$6</xm:f>
          </x14:formula1>
          <xm:sqref>N2:N154</xm:sqref>
        </x14:dataValidation>
        <x14:dataValidation type="list" allowBlank="1" showInputMessage="1" showErrorMessage="1" xr:uid="{00000000-0002-0000-0300-000005000000}">
          <x14:formula1>
            <xm:f>Refrences!$O$3:$O$6</xm:f>
          </x14:formula1>
          <xm:sqref>AC2:AC154</xm:sqref>
        </x14:dataValidation>
        <x14:dataValidation type="list" allowBlank="1" showErrorMessage="1" xr:uid="{00000000-0002-0000-0300-000006000000}">
          <x14:formula1>
            <xm:f>Refrences!$A$3:$A$17</xm:f>
          </x14:formula1>
          <xm:sqref>G2:G154</xm:sqref>
        </x14:dataValidation>
        <x14:dataValidation type="list" allowBlank="1" showErrorMessage="1" xr:uid="{00000000-0002-0000-0300-000007000000}">
          <x14:formula1>
            <xm:f>Refrences!$E$3:$E$21</xm:f>
          </x14:formula1>
          <xm:sqref>E2:E154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9"/>
  <sheetViews>
    <sheetView topLeftCell="A69" zoomScaleNormal="100" workbookViewId="0">
      <selection activeCell="B82" sqref="B82"/>
    </sheetView>
  </sheetViews>
  <sheetFormatPr defaultRowHeight="12.5"/>
  <cols>
    <col min="1" max="1" width="38.7265625" bestFit="1" customWidth="1"/>
    <col min="2" max="2" width="15.54296875" bestFit="1" customWidth="1"/>
    <col min="3" max="3" width="24.81640625" customWidth="1"/>
    <col min="4" max="4" width="30" customWidth="1"/>
    <col min="5" max="5" width="22.453125" customWidth="1"/>
    <col min="6" max="6" width="34.1796875" customWidth="1"/>
    <col min="7" max="7" width="33.54296875" customWidth="1"/>
    <col min="8" max="8" width="9.81640625" customWidth="1"/>
    <col min="9" max="9" width="27.54296875" customWidth="1"/>
    <col min="10" max="10" width="7.1796875" customWidth="1"/>
    <col min="11" max="11" width="11.7265625" customWidth="1"/>
    <col min="12" max="12" width="12.7265625" bestFit="1" customWidth="1"/>
    <col min="14" max="14" width="12.26953125" bestFit="1" customWidth="1"/>
    <col min="15" max="15" width="11.7265625" bestFit="1" customWidth="1"/>
  </cols>
  <sheetData>
    <row r="1" spans="1:2">
      <c r="A1" s="163" t="s">
        <v>4</v>
      </c>
      <c r="B1" t="s">
        <v>248</v>
      </c>
    </row>
    <row r="3" spans="1:2">
      <c r="A3" s="163" t="s">
        <v>242</v>
      </c>
      <c r="B3" t="s">
        <v>258</v>
      </c>
    </row>
    <row r="4" spans="1:2">
      <c r="A4" s="42" t="s">
        <v>52</v>
      </c>
      <c r="B4" s="169">
        <v>8</v>
      </c>
    </row>
    <row r="5" spans="1:2">
      <c r="A5" s="164" t="s">
        <v>26</v>
      </c>
      <c r="B5" s="169">
        <v>8</v>
      </c>
    </row>
    <row r="6" spans="1:2">
      <c r="A6" s="165" t="s">
        <v>134</v>
      </c>
      <c r="B6" s="169">
        <v>1</v>
      </c>
    </row>
    <row r="7" spans="1:2">
      <c r="A7" s="165" t="s">
        <v>144</v>
      </c>
      <c r="B7" s="169">
        <v>1</v>
      </c>
    </row>
    <row r="8" spans="1:2">
      <c r="A8" s="165" t="s">
        <v>142</v>
      </c>
      <c r="B8" s="169">
        <v>1</v>
      </c>
    </row>
    <row r="9" spans="1:2">
      <c r="A9" s="165" t="s">
        <v>137</v>
      </c>
      <c r="B9" s="169">
        <v>1</v>
      </c>
    </row>
    <row r="10" spans="1:2">
      <c r="A10" s="165" t="s">
        <v>136</v>
      </c>
      <c r="B10" s="169">
        <v>1</v>
      </c>
    </row>
    <row r="11" spans="1:2">
      <c r="A11" s="165" t="s">
        <v>143</v>
      </c>
      <c r="B11" s="169">
        <v>1</v>
      </c>
    </row>
    <row r="12" spans="1:2">
      <c r="A12" s="165" t="s">
        <v>139</v>
      </c>
      <c r="B12" s="169">
        <v>1</v>
      </c>
    </row>
    <row r="13" spans="1:2">
      <c r="A13" s="165" t="s">
        <v>133</v>
      </c>
      <c r="B13" s="169">
        <v>1</v>
      </c>
    </row>
    <row r="14" spans="1:2">
      <c r="A14" s="42" t="s">
        <v>23</v>
      </c>
      <c r="B14" s="169">
        <v>8</v>
      </c>
    </row>
    <row r="15" spans="1:2">
      <c r="A15" s="164" t="s">
        <v>24</v>
      </c>
      <c r="B15" s="169">
        <v>1</v>
      </c>
    </row>
    <row r="16" spans="1:2">
      <c r="A16" s="165" t="s">
        <v>532</v>
      </c>
      <c r="B16" s="169">
        <v>1</v>
      </c>
    </row>
    <row r="17" spans="1:2">
      <c r="A17" s="164" t="s">
        <v>19</v>
      </c>
      <c r="B17" s="169">
        <v>4</v>
      </c>
    </row>
    <row r="18" spans="1:2">
      <c r="A18" s="165" t="s">
        <v>531</v>
      </c>
      <c r="B18" s="169">
        <v>1</v>
      </c>
    </row>
    <row r="19" spans="1:2">
      <c r="A19" s="165" t="s">
        <v>533</v>
      </c>
      <c r="B19" s="169">
        <v>1</v>
      </c>
    </row>
    <row r="20" spans="1:2">
      <c r="A20" s="165" t="s">
        <v>546</v>
      </c>
      <c r="B20" s="169">
        <v>1</v>
      </c>
    </row>
    <row r="21" spans="1:2">
      <c r="A21" s="165" t="s">
        <v>561</v>
      </c>
      <c r="B21" s="169">
        <v>1</v>
      </c>
    </row>
    <row r="22" spans="1:2">
      <c r="A22" s="164" t="s">
        <v>41</v>
      </c>
      <c r="B22" s="169">
        <v>2</v>
      </c>
    </row>
    <row r="23" spans="1:2">
      <c r="A23" s="165" t="s">
        <v>568</v>
      </c>
      <c r="B23" s="169">
        <v>1</v>
      </c>
    </row>
    <row r="24" spans="1:2">
      <c r="A24" s="165" t="s">
        <v>566</v>
      </c>
      <c r="B24" s="169">
        <v>1</v>
      </c>
    </row>
    <row r="25" spans="1:2">
      <c r="A25" s="164" t="s">
        <v>257</v>
      </c>
      <c r="B25" s="169">
        <v>1</v>
      </c>
    </row>
    <row r="26" spans="1:2">
      <c r="A26" s="165" t="s">
        <v>388</v>
      </c>
      <c r="B26" s="169">
        <v>1</v>
      </c>
    </row>
    <row r="27" spans="1:2">
      <c r="A27" s="42" t="s">
        <v>58</v>
      </c>
      <c r="B27" s="169">
        <v>11</v>
      </c>
    </row>
    <row r="28" spans="1:2">
      <c r="A28" s="164" t="s">
        <v>24</v>
      </c>
      <c r="B28" s="169">
        <v>1</v>
      </c>
    </row>
    <row r="29" spans="1:2">
      <c r="A29" s="165" t="s">
        <v>344</v>
      </c>
      <c r="B29" s="169">
        <v>1</v>
      </c>
    </row>
    <row r="30" spans="1:2">
      <c r="A30" s="164" t="s">
        <v>19</v>
      </c>
      <c r="B30" s="169">
        <v>8</v>
      </c>
    </row>
    <row r="31" spans="1:2">
      <c r="A31" s="165" t="s">
        <v>334</v>
      </c>
      <c r="B31" s="169">
        <v>1</v>
      </c>
    </row>
    <row r="32" spans="1:2">
      <c r="A32" s="165" t="s">
        <v>335</v>
      </c>
      <c r="B32" s="169">
        <v>1</v>
      </c>
    </row>
    <row r="33" spans="1:2">
      <c r="A33" s="165" t="s">
        <v>338</v>
      </c>
      <c r="B33" s="169">
        <v>1</v>
      </c>
    </row>
    <row r="34" spans="1:2">
      <c r="A34" s="165" t="s">
        <v>392</v>
      </c>
      <c r="B34" s="169">
        <v>1</v>
      </c>
    </row>
    <row r="35" spans="1:2">
      <c r="A35" s="165" t="s">
        <v>434</v>
      </c>
      <c r="B35" s="169">
        <v>1</v>
      </c>
    </row>
    <row r="36" spans="1:2">
      <c r="A36" s="165" t="s">
        <v>455</v>
      </c>
      <c r="B36" s="169">
        <v>1</v>
      </c>
    </row>
    <row r="37" spans="1:2">
      <c r="A37" s="165" t="s">
        <v>475</v>
      </c>
      <c r="B37" s="169">
        <v>1</v>
      </c>
    </row>
    <row r="38" spans="1:2">
      <c r="A38" s="165" t="s">
        <v>479</v>
      </c>
      <c r="B38" s="169">
        <v>1</v>
      </c>
    </row>
    <row r="39" spans="1:2">
      <c r="A39" s="164" t="s">
        <v>26</v>
      </c>
      <c r="B39" s="169">
        <v>1</v>
      </c>
    </row>
    <row r="40" spans="1:2">
      <c r="A40" s="165" t="s">
        <v>329</v>
      </c>
      <c r="B40" s="169">
        <v>1</v>
      </c>
    </row>
    <row r="41" spans="1:2">
      <c r="A41" s="164" t="s">
        <v>257</v>
      </c>
      <c r="B41" s="169">
        <v>1</v>
      </c>
    </row>
    <row r="42" spans="1:2">
      <c r="A42" s="165" t="s">
        <v>387</v>
      </c>
      <c r="B42" s="169">
        <v>1</v>
      </c>
    </row>
    <row r="43" spans="1:2">
      <c r="A43" s="42" t="s">
        <v>36</v>
      </c>
      <c r="B43" s="169">
        <v>8</v>
      </c>
    </row>
    <row r="44" spans="1:2">
      <c r="A44" s="164" t="s">
        <v>24</v>
      </c>
      <c r="B44" s="169">
        <v>2</v>
      </c>
    </row>
    <row r="45" spans="1:2">
      <c r="A45" s="165" t="s">
        <v>520</v>
      </c>
      <c r="B45" s="169">
        <v>1</v>
      </c>
    </row>
    <row r="46" spans="1:2">
      <c r="A46" s="165" t="s">
        <v>521</v>
      </c>
      <c r="B46" s="169">
        <v>1</v>
      </c>
    </row>
    <row r="47" spans="1:2">
      <c r="A47" s="164" t="s">
        <v>19</v>
      </c>
      <c r="B47" s="169">
        <v>4</v>
      </c>
    </row>
    <row r="48" spans="1:2">
      <c r="A48" s="165" t="s">
        <v>308</v>
      </c>
      <c r="B48" s="169">
        <v>1</v>
      </c>
    </row>
    <row r="49" spans="1:2">
      <c r="A49" s="165" t="s">
        <v>425</v>
      </c>
      <c r="B49" s="169">
        <v>1</v>
      </c>
    </row>
    <row r="50" spans="1:2">
      <c r="A50" s="165" t="s">
        <v>473</v>
      </c>
      <c r="B50" s="169">
        <v>1</v>
      </c>
    </row>
    <row r="51" spans="1:2">
      <c r="A51" s="165" t="s">
        <v>522</v>
      </c>
      <c r="B51" s="169">
        <v>1</v>
      </c>
    </row>
    <row r="52" spans="1:2">
      <c r="A52" s="164" t="s">
        <v>41</v>
      </c>
      <c r="B52" s="169">
        <v>1</v>
      </c>
    </row>
    <row r="53" spans="1:2">
      <c r="A53" s="165" t="s">
        <v>438</v>
      </c>
      <c r="B53" s="169">
        <v>1</v>
      </c>
    </row>
    <row r="54" spans="1:2">
      <c r="A54" s="164" t="s">
        <v>257</v>
      </c>
      <c r="B54" s="169">
        <v>1</v>
      </c>
    </row>
    <row r="55" spans="1:2">
      <c r="A55" s="165" t="s">
        <v>527</v>
      </c>
      <c r="B55" s="169">
        <v>1</v>
      </c>
    </row>
    <row r="56" spans="1:2">
      <c r="A56" s="42" t="s">
        <v>25</v>
      </c>
      <c r="B56" s="169">
        <v>4</v>
      </c>
    </row>
    <row r="57" spans="1:2">
      <c r="A57" s="164" t="s">
        <v>24</v>
      </c>
      <c r="B57" s="169">
        <v>1</v>
      </c>
    </row>
    <row r="58" spans="1:2">
      <c r="A58" s="165" t="s">
        <v>295</v>
      </c>
      <c r="B58" s="169">
        <v>1</v>
      </c>
    </row>
    <row r="59" spans="1:2">
      <c r="A59" s="164" t="s">
        <v>19</v>
      </c>
      <c r="B59" s="169">
        <v>3</v>
      </c>
    </row>
    <row r="60" spans="1:2">
      <c r="A60" s="165" t="s">
        <v>474</v>
      </c>
      <c r="B60" s="169">
        <v>1</v>
      </c>
    </row>
    <row r="61" spans="1:2">
      <c r="A61" s="165" t="s">
        <v>461</v>
      </c>
      <c r="B61" s="169">
        <v>1</v>
      </c>
    </row>
    <row r="62" spans="1:2">
      <c r="A62" s="165" t="s">
        <v>506</v>
      </c>
      <c r="B62" s="169">
        <v>1</v>
      </c>
    </row>
    <row r="63" spans="1:2">
      <c r="A63" s="42" t="s">
        <v>155</v>
      </c>
      <c r="B63" s="169">
        <v>5</v>
      </c>
    </row>
    <row r="64" spans="1:2">
      <c r="A64" s="164" t="s">
        <v>24</v>
      </c>
      <c r="B64" s="169">
        <v>1</v>
      </c>
    </row>
    <row r="65" spans="1:2">
      <c r="A65" s="165" t="s">
        <v>375</v>
      </c>
      <c r="B65" s="169">
        <v>1</v>
      </c>
    </row>
    <row r="66" spans="1:2">
      <c r="A66" s="164" t="s">
        <v>19</v>
      </c>
      <c r="B66" s="169">
        <v>3</v>
      </c>
    </row>
    <row r="67" spans="1:2">
      <c r="A67" s="165" t="s">
        <v>359</v>
      </c>
      <c r="B67" s="169">
        <v>1</v>
      </c>
    </row>
    <row r="68" spans="1:2">
      <c r="A68" s="165" t="s">
        <v>363</v>
      </c>
      <c r="B68" s="169">
        <v>1</v>
      </c>
    </row>
    <row r="69" spans="1:2">
      <c r="A69" s="165" t="s">
        <v>372</v>
      </c>
      <c r="B69" s="169">
        <v>1</v>
      </c>
    </row>
    <row r="70" spans="1:2">
      <c r="A70" s="164" t="s">
        <v>257</v>
      </c>
      <c r="B70" s="169">
        <v>1</v>
      </c>
    </row>
    <row r="71" spans="1:2">
      <c r="A71" s="165" t="s">
        <v>380</v>
      </c>
      <c r="B71" s="169">
        <v>1</v>
      </c>
    </row>
    <row r="72" spans="1:2">
      <c r="A72" s="42" t="s">
        <v>257</v>
      </c>
      <c r="B72" s="169">
        <v>7</v>
      </c>
    </row>
    <row r="73" spans="1:2">
      <c r="A73" s="164" t="s">
        <v>257</v>
      </c>
      <c r="B73" s="169">
        <v>7</v>
      </c>
    </row>
    <row r="74" spans="1:2">
      <c r="A74" s="165" t="s">
        <v>257</v>
      </c>
      <c r="B74" s="169">
        <v>2</v>
      </c>
    </row>
    <row r="75" spans="1:2">
      <c r="A75" s="165" t="s">
        <v>383</v>
      </c>
      <c r="B75" s="169">
        <v>1</v>
      </c>
    </row>
    <row r="76" spans="1:2">
      <c r="A76" s="165" t="s">
        <v>390</v>
      </c>
      <c r="B76" s="169">
        <v>1</v>
      </c>
    </row>
    <row r="77" spans="1:2">
      <c r="A77" s="165" t="s">
        <v>384</v>
      </c>
      <c r="B77" s="169">
        <v>1</v>
      </c>
    </row>
    <row r="78" spans="1:2">
      <c r="A78" s="165" t="s">
        <v>385</v>
      </c>
      <c r="B78" s="169">
        <v>1</v>
      </c>
    </row>
    <row r="79" spans="1:2">
      <c r="A79" s="165" t="s">
        <v>526</v>
      </c>
      <c r="B79" s="169">
        <v>1</v>
      </c>
    </row>
    <row r="80" spans="1:2">
      <c r="A80" s="42" t="s">
        <v>17</v>
      </c>
      <c r="B80" s="169">
        <v>6</v>
      </c>
    </row>
    <row r="81" spans="1:2">
      <c r="A81" s="164" t="s">
        <v>24</v>
      </c>
      <c r="B81" s="169">
        <v>1</v>
      </c>
    </row>
    <row r="82" spans="1:2">
      <c r="A82" s="165" t="s">
        <v>325</v>
      </c>
      <c r="B82" s="169">
        <v>1</v>
      </c>
    </row>
    <row r="83" spans="1:2">
      <c r="A83" s="164" t="s">
        <v>19</v>
      </c>
      <c r="B83" s="169">
        <v>2</v>
      </c>
    </row>
    <row r="84" spans="1:2">
      <c r="A84" s="165" t="s">
        <v>559</v>
      </c>
      <c r="B84" s="169">
        <v>1</v>
      </c>
    </row>
    <row r="85" spans="1:2">
      <c r="A85" s="165" t="s">
        <v>567</v>
      </c>
      <c r="B85" s="169">
        <v>1</v>
      </c>
    </row>
    <row r="86" spans="1:2">
      <c r="A86" s="164" t="s">
        <v>41</v>
      </c>
      <c r="B86" s="169">
        <v>3</v>
      </c>
    </row>
    <row r="87" spans="1:2">
      <c r="A87" s="165" t="s">
        <v>548</v>
      </c>
      <c r="B87" s="169">
        <v>1</v>
      </c>
    </row>
    <row r="88" spans="1:2">
      <c r="A88" s="165" t="s">
        <v>554</v>
      </c>
      <c r="B88" s="169">
        <v>1</v>
      </c>
    </row>
    <row r="89" spans="1:2">
      <c r="A89" s="165" t="s">
        <v>555</v>
      </c>
      <c r="B89" s="169">
        <v>1</v>
      </c>
    </row>
    <row r="90" spans="1:2">
      <c r="A90" s="42" t="s">
        <v>40</v>
      </c>
      <c r="B90" s="169">
        <v>4</v>
      </c>
    </row>
    <row r="91" spans="1:2">
      <c r="A91" s="164" t="s">
        <v>19</v>
      </c>
      <c r="B91" s="169">
        <v>4</v>
      </c>
    </row>
    <row r="92" spans="1:2">
      <c r="A92" s="165" t="s">
        <v>297</v>
      </c>
      <c r="B92" s="169">
        <v>1</v>
      </c>
    </row>
    <row r="93" spans="1:2">
      <c r="A93" s="165" t="s">
        <v>502</v>
      </c>
      <c r="B93" s="169">
        <v>1</v>
      </c>
    </row>
    <row r="94" spans="1:2">
      <c r="A94" s="165" t="s">
        <v>503</v>
      </c>
      <c r="B94" s="169">
        <v>1</v>
      </c>
    </row>
    <row r="95" spans="1:2">
      <c r="A95" s="165" t="s">
        <v>504</v>
      </c>
      <c r="B95" s="169">
        <v>1</v>
      </c>
    </row>
    <row r="96" spans="1:2">
      <c r="A96" s="42" t="s">
        <v>57</v>
      </c>
      <c r="B96" s="169">
        <v>4</v>
      </c>
    </row>
    <row r="97" spans="1:2">
      <c r="A97" s="164" t="s">
        <v>19</v>
      </c>
      <c r="B97" s="169">
        <v>4</v>
      </c>
    </row>
    <row r="98" spans="1:2">
      <c r="A98" s="165" t="s">
        <v>512</v>
      </c>
      <c r="B98" s="169">
        <v>1</v>
      </c>
    </row>
    <row r="99" spans="1:2">
      <c r="A99" s="165" t="s">
        <v>513</v>
      </c>
      <c r="B99" s="169">
        <v>1</v>
      </c>
    </row>
    <row r="100" spans="1:2">
      <c r="A100" s="165" t="s">
        <v>528</v>
      </c>
      <c r="B100" s="169">
        <v>1</v>
      </c>
    </row>
    <row r="101" spans="1:2">
      <c r="A101" s="165" t="s">
        <v>529</v>
      </c>
      <c r="B101" s="169">
        <v>1</v>
      </c>
    </row>
    <row r="102" spans="1:2">
      <c r="A102" s="42" t="s">
        <v>56</v>
      </c>
      <c r="B102" s="169">
        <v>4</v>
      </c>
    </row>
    <row r="103" spans="1:2">
      <c r="A103" s="164" t="s">
        <v>24</v>
      </c>
      <c r="B103" s="169">
        <v>1</v>
      </c>
    </row>
    <row r="104" spans="1:2">
      <c r="A104" s="165" t="s">
        <v>413</v>
      </c>
      <c r="B104" s="169">
        <v>1</v>
      </c>
    </row>
    <row r="105" spans="1:2">
      <c r="A105" s="164" t="s">
        <v>19</v>
      </c>
      <c r="B105" s="169">
        <v>3</v>
      </c>
    </row>
    <row r="106" spans="1:2">
      <c r="A106" s="165" t="s">
        <v>416</v>
      </c>
      <c r="B106" s="169">
        <v>1</v>
      </c>
    </row>
    <row r="107" spans="1:2">
      <c r="A107" s="165" t="s">
        <v>484</v>
      </c>
      <c r="B107" s="169">
        <v>1</v>
      </c>
    </row>
    <row r="108" spans="1:2">
      <c r="A108" s="165" t="s">
        <v>562</v>
      </c>
      <c r="B108" s="169">
        <v>1</v>
      </c>
    </row>
    <row r="109" spans="1:2">
      <c r="A109" s="42" t="s">
        <v>243</v>
      </c>
      <c r="B109" s="169">
        <v>69</v>
      </c>
    </row>
  </sheetData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0"/>
  <sheetViews>
    <sheetView workbookViewId="0">
      <selection activeCell="E13" sqref="E13"/>
    </sheetView>
  </sheetViews>
  <sheetFormatPr defaultColWidth="14.453125" defaultRowHeight="15" customHeight="1"/>
  <cols>
    <col min="1" max="1" width="29.54296875" customWidth="1"/>
    <col min="2" max="2" width="31.26953125" customWidth="1"/>
    <col min="3" max="4" width="14.453125" customWidth="1"/>
    <col min="5" max="5" width="20.7265625" customWidth="1"/>
    <col min="6" max="6" width="23.26953125" customWidth="1"/>
    <col min="7" max="7" width="24.453125" customWidth="1"/>
    <col min="8" max="8" width="26.453125" customWidth="1"/>
  </cols>
  <sheetData>
    <row r="1" spans="1:8" ht="15.75" customHeight="1">
      <c r="A1" s="29" t="s">
        <v>69</v>
      </c>
      <c r="B1" s="30" t="s">
        <v>70</v>
      </c>
      <c r="C1" s="30" t="s">
        <v>71</v>
      </c>
      <c r="D1" s="30" t="s">
        <v>72</v>
      </c>
      <c r="E1" s="352" t="s">
        <v>73</v>
      </c>
      <c r="F1" s="353"/>
      <c r="G1" s="349"/>
      <c r="H1" s="3"/>
    </row>
    <row r="2" spans="1:8" ht="15.75" customHeight="1">
      <c r="A2" s="31" t="s">
        <v>74</v>
      </c>
      <c r="B2" s="31" t="s">
        <v>75</v>
      </c>
      <c r="C2" s="32" t="s">
        <v>76</v>
      </c>
      <c r="D2" s="32" t="s">
        <v>77</v>
      </c>
      <c r="E2" s="33" t="s">
        <v>3</v>
      </c>
      <c r="F2" s="33" t="s">
        <v>78</v>
      </c>
      <c r="G2" s="33" t="s">
        <v>79</v>
      </c>
      <c r="H2" s="3"/>
    </row>
    <row r="3" spans="1:8" ht="15.75" customHeight="1">
      <c r="A3" s="31" t="s">
        <v>80</v>
      </c>
      <c r="B3" s="31" t="s">
        <v>77</v>
      </c>
      <c r="C3" s="32" t="s">
        <v>76</v>
      </c>
      <c r="D3" s="32" t="s">
        <v>81</v>
      </c>
      <c r="E3" s="34" t="s">
        <v>82</v>
      </c>
      <c r="F3" s="34" t="s">
        <v>83</v>
      </c>
      <c r="G3" s="34">
        <v>2</v>
      </c>
      <c r="H3" s="3"/>
    </row>
    <row r="4" spans="1:8" ht="15.75" customHeight="1">
      <c r="A4" s="31" t="s">
        <v>84</v>
      </c>
      <c r="B4" s="99" t="s">
        <v>85</v>
      </c>
      <c r="C4" s="32" t="s">
        <v>86</v>
      </c>
      <c r="D4" s="32" t="s">
        <v>87</v>
      </c>
      <c r="E4" s="34" t="s">
        <v>76</v>
      </c>
      <c r="F4" s="34" t="s">
        <v>83</v>
      </c>
      <c r="G4" s="34">
        <v>2</v>
      </c>
      <c r="H4" s="3"/>
    </row>
    <row r="5" spans="1:8" ht="15.75" customHeight="1">
      <c r="A5" s="31" t="s">
        <v>88</v>
      </c>
      <c r="B5" s="99" t="s">
        <v>85</v>
      </c>
      <c r="C5" s="32" t="s">
        <v>86</v>
      </c>
      <c r="D5" s="32" t="s">
        <v>76</v>
      </c>
      <c r="E5" s="34" t="s">
        <v>89</v>
      </c>
      <c r="F5" s="35" t="s">
        <v>90</v>
      </c>
      <c r="G5" s="35">
        <v>3</v>
      </c>
      <c r="H5" s="3"/>
    </row>
    <row r="6" spans="1:8" ht="15.75" customHeight="1">
      <c r="A6" s="31"/>
      <c r="B6" s="31"/>
      <c r="C6" s="31"/>
      <c r="D6" s="31"/>
      <c r="E6" s="34" t="s">
        <v>91</v>
      </c>
      <c r="F6" s="35" t="s">
        <v>92</v>
      </c>
      <c r="G6" s="35">
        <v>2</v>
      </c>
      <c r="H6" s="3"/>
    </row>
    <row r="7" spans="1:8" ht="15.75" customHeight="1">
      <c r="A7" s="31" t="s">
        <v>93</v>
      </c>
      <c r="B7" s="31" t="s">
        <v>94</v>
      </c>
      <c r="C7" s="32" t="s">
        <v>95</v>
      </c>
      <c r="D7" s="31"/>
      <c r="E7" s="8" t="s">
        <v>96</v>
      </c>
      <c r="F7" s="36" t="s">
        <v>118</v>
      </c>
      <c r="G7" s="8">
        <v>2</v>
      </c>
      <c r="H7" s="3"/>
    </row>
    <row r="8" spans="1:8" ht="15.75" customHeight="1">
      <c r="A8" s="31" t="s">
        <v>97</v>
      </c>
      <c r="B8" s="31" t="s">
        <v>98</v>
      </c>
      <c r="C8" s="32" t="s">
        <v>95</v>
      </c>
      <c r="D8" s="31"/>
      <c r="E8" s="8" t="s">
        <v>99</v>
      </c>
      <c r="F8" s="36" t="s">
        <v>100</v>
      </c>
      <c r="G8" s="36">
        <v>2</v>
      </c>
      <c r="H8" s="3"/>
    </row>
    <row r="9" spans="1:8" ht="15.75" customHeight="1">
      <c r="A9" s="31" t="s">
        <v>101</v>
      </c>
      <c r="B9" s="31" t="s">
        <v>102</v>
      </c>
      <c r="C9" s="32" t="s">
        <v>76</v>
      </c>
      <c r="D9" s="31"/>
      <c r="E9" s="8" t="s">
        <v>103</v>
      </c>
      <c r="F9" s="36" t="s">
        <v>104</v>
      </c>
      <c r="G9" s="36">
        <v>1</v>
      </c>
      <c r="H9" s="36" t="s">
        <v>105</v>
      </c>
    </row>
    <row r="10" spans="1:8" ht="15.75" customHeight="1">
      <c r="A10" s="31" t="s">
        <v>106</v>
      </c>
      <c r="B10" s="37" t="s">
        <v>107</v>
      </c>
      <c r="C10" s="32" t="s">
        <v>95</v>
      </c>
      <c r="D10" s="31"/>
      <c r="E10" s="8" t="s">
        <v>108</v>
      </c>
      <c r="F10" s="36" t="s">
        <v>109</v>
      </c>
      <c r="G10" s="36">
        <v>2</v>
      </c>
      <c r="H10" s="36" t="s">
        <v>110</v>
      </c>
    </row>
    <row r="11" spans="1:8" ht="15.75" customHeight="1">
      <c r="A11" s="31" t="s">
        <v>111</v>
      </c>
      <c r="B11" s="31" t="s">
        <v>112</v>
      </c>
      <c r="C11" s="32" t="s">
        <v>113</v>
      </c>
      <c r="D11" s="31"/>
      <c r="E11" s="36" t="s">
        <v>114</v>
      </c>
      <c r="F11" s="36" t="s">
        <v>115</v>
      </c>
      <c r="G11" s="36">
        <v>1</v>
      </c>
      <c r="H11" s="3"/>
    </row>
    <row r="12" spans="1:8" ht="15.75" customHeight="1">
      <c r="A12" s="31" t="s">
        <v>116</v>
      </c>
      <c r="B12" s="31" t="s">
        <v>117</v>
      </c>
      <c r="C12" s="32" t="s">
        <v>89</v>
      </c>
      <c r="D12" s="31"/>
      <c r="E12" s="34" t="s">
        <v>117</v>
      </c>
      <c r="F12" s="35" t="s">
        <v>118</v>
      </c>
      <c r="G12" s="35">
        <v>2</v>
      </c>
      <c r="H12" s="3"/>
    </row>
    <row r="13" spans="1:8" ht="15.75" customHeight="1">
      <c r="A13" s="31" t="s">
        <v>45</v>
      </c>
      <c r="B13" s="31" t="s">
        <v>119</v>
      </c>
      <c r="C13" s="32" t="s">
        <v>95</v>
      </c>
      <c r="D13" s="31"/>
      <c r="E13" s="34" t="s">
        <v>98</v>
      </c>
      <c r="F13" s="35" t="s">
        <v>120</v>
      </c>
      <c r="G13" s="35">
        <v>4</v>
      </c>
      <c r="H13" s="3"/>
    </row>
    <row r="14" spans="1:8" ht="15.75" customHeight="1">
      <c r="A14" s="31"/>
      <c r="B14" s="31"/>
      <c r="C14" s="31"/>
      <c r="D14" s="31"/>
    </row>
    <row r="15" spans="1:8" ht="15.75" customHeight="1">
      <c r="A15" s="31"/>
      <c r="B15" s="31"/>
      <c r="C15" s="31"/>
      <c r="D15" s="31"/>
      <c r="E15" s="32"/>
      <c r="F15" s="31"/>
      <c r="G15" s="31"/>
    </row>
    <row r="16" spans="1:8" ht="15.75" customHeight="1">
      <c r="A16" s="31"/>
      <c r="B16" s="31"/>
      <c r="C16" s="31"/>
      <c r="D16" s="31"/>
      <c r="E16" s="32"/>
      <c r="F16" s="31"/>
      <c r="G16" s="31"/>
    </row>
    <row r="17" spans="3:6" ht="15.75" customHeight="1">
      <c r="E17" s="38"/>
    </row>
    <row r="18" spans="3:6" ht="15.75" customHeight="1">
      <c r="C18" s="32"/>
    </row>
    <row r="19" spans="3:6" ht="15.75" customHeight="1">
      <c r="C19" s="32"/>
      <c r="E19" s="39"/>
      <c r="F19" s="40"/>
    </row>
    <row r="20" spans="3:6" ht="15.75" customHeight="1">
      <c r="C20" s="32"/>
    </row>
    <row r="21" spans="3:6" ht="15.75" customHeight="1">
      <c r="C21" s="32"/>
    </row>
    <row r="22" spans="3:6" ht="15.75" customHeight="1">
      <c r="C22" s="41"/>
    </row>
    <row r="23" spans="3:6" ht="15.75" customHeight="1">
      <c r="C23" s="32"/>
    </row>
    <row r="24" spans="3:6" ht="15.75" customHeight="1"/>
    <row r="25" spans="3:6" ht="15.75" customHeight="1"/>
    <row r="26" spans="3:6" ht="15.75" customHeight="1"/>
    <row r="27" spans="3:6" ht="15.75" customHeight="1"/>
    <row r="28" spans="3:6" ht="15.75" customHeight="1"/>
    <row r="29" spans="3:6" ht="15.75" customHeight="1"/>
    <row r="30" spans="3:6" ht="15.75" customHeight="1"/>
    <row r="31" spans="3:6" ht="15.75" customHeight="1"/>
    <row r="32" spans="3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8"/>
  <sheetViews>
    <sheetView tabSelected="1" topLeftCell="A4" workbookViewId="0">
      <selection activeCell="D16" sqref="D16"/>
    </sheetView>
  </sheetViews>
  <sheetFormatPr defaultColWidth="14.453125" defaultRowHeight="15" customHeight="1"/>
  <cols>
    <col min="1" max="1" width="20" customWidth="1"/>
    <col min="2" max="4" width="14.54296875" customWidth="1"/>
    <col min="5" max="5" width="38.7265625" bestFit="1" customWidth="1"/>
    <col min="6" max="6" width="8.7265625" customWidth="1"/>
    <col min="7" max="8" width="9.1796875" customWidth="1"/>
    <col min="9" max="9" width="12.1796875" customWidth="1"/>
    <col min="10" max="10" width="8.7265625" customWidth="1"/>
    <col min="11" max="11" width="15.1796875" bestFit="1" customWidth="1"/>
    <col min="12" max="12" width="8.7265625" customWidth="1"/>
    <col min="13" max="13" width="9.26953125" bestFit="1" customWidth="1"/>
    <col min="14" max="14" width="8.7265625" customWidth="1"/>
    <col min="15" max="15" width="12.26953125" bestFit="1" customWidth="1"/>
    <col min="16" max="16" width="29.54296875" bestFit="1" customWidth="1"/>
    <col min="17" max="17" width="16.81640625" bestFit="1" customWidth="1"/>
    <col min="18" max="18" width="31" bestFit="1" customWidth="1"/>
    <col min="19" max="28" width="8.7265625" customWidth="1"/>
  </cols>
  <sheetData>
    <row r="1" spans="1:18" ht="12.75" customHeight="1">
      <c r="G1" s="11"/>
      <c r="H1" s="11"/>
      <c r="Q1" s="354" t="s">
        <v>586</v>
      </c>
      <c r="R1" s="354"/>
    </row>
    <row r="2" spans="1:18" ht="12.75" customHeight="1">
      <c r="A2" s="104" t="s">
        <v>4</v>
      </c>
      <c r="C2" s="104" t="s">
        <v>601</v>
      </c>
      <c r="D2" s="104" t="s">
        <v>597</v>
      </c>
      <c r="E2" s="104" t="s">
        <v>121</v>
      </c>
      <c r="G2" s="104" t="s">
        <v>1</v>
      </c>
      <c r="H2" s="11"/>
      <c r="I2" s="104" t="s">
        <v>14</v>
      </c>
      <c r="K2" s="104" t="s">
        <v>122</v>
      </c>
      <c r="M2" s="104" t="s">
        <v>217</v>
      </c>
      <c r="O2" s="104" t="s">
        <v>21</v>
      </c>
      <c r="Q2" s="104" t="s">
        <v>3</v>
      </c>
      <c r="R2" s="104" t="s">
        <v>496</v>
      </c>
    </row>
    <row r="3" spans="1:18" ht="15.5">
      <c r="A3" s="12" t="s">
        <v>34</v>
      </c>
      <c r="C3" s="79"/>
      <c r="D3" s="79"/>
      <c r="E3" s="294" t="s">
        <v>227</v>
      </c>
      <c r="G3" s="11" t="s">
        <v>22</v>
      </c>
      <c r="H3" s="11"/>
      <c r="I3" s="12" t="s">
        <v>26</v>
      </c>
      <c r="K3" s="12" t="s">
        <v>63</v>
      </c>
      <c r="M3" s="54" t="s">
        <v>150</v>
      </c>
      <c r="O3" s="101" t="s">
        <v>221</v>
      </c>
      <c r="Q3" t="s">
        <v>587</v>
      </c>
      <c r="R3" s="207" t="s">
        <v>497</v>
      </c>
    </row>
    <row r="4" spans="1:18" ht="15.5">
      <c r="A4" s="103" t="s">
        <v>598</v>
      </c>
      <c r="C4" s="79"/>
      <c r="D4" s="79"/>
      <c r="E4" s="295" t="s">
        <v>20</v>
      </c>
      <c r="G4" s="11" t="s">
        <v>16</v>
      </c>
      <c r="H4" s="11"/>
      <c r="I4" s="12" t="s">
        <v>24</v>
      </c>
      <c r="K4" s="12" t="s">
        <v>53</v>
      </c>
      <c r="M4" s="101" t="s">
        <v>211</v>
      </c>
      <c r="O4" s="101" t="s">
        <v>222</v>
      </c>
      <c r="Q4" t="s">
        <v>588</v>
      </c>
      <c r="R4" s="207" t="s">
        <v>498</v>
      </c>
    </row>
    <row r="5" spans="1:18" ht="14.5">
      <c r="A5" s="103" t="s">
        <v>599</v>
      </c>
      <c r="C5" s="79"/>
      <c r="D5" s="79"/>
      <c r="E5" s="296" t="s">
        <v>43</v>
      </c>
      <c r="G5" s="11" t="s">
        <v>45</v>
      </c>
      <c r="H5" s="11"/>
      <c r="I5" s="12" t="s">
        <v>19</v>
      </c>
      <c r="K5" s="12" t="s">
        <v>123</v>
      </c>
      <c r="M5" s="101" t="s">
        <v>218</v>
      </c>
      <c r="O5" s="106" t="s">
        <v>223</v>
      </c>
      <c r="Q5" t="s">
        <v>589</v>
      </c>
      <c r="R5" s="207" t="s">
        <v>590</v>
      </c>
    </row>
    <row r="6" spans="1:18" ht="15.5">
      <c r="A6" s="12" t="s">
        <v>39</v>
      </c>
      <c r="C6" s="79"/>
      <c r="D6" s="79"/>
      <c r="E6" s="295" t="s">
        <v>32</v>
      </c>
      <c r="G6" s="11" t="s">
        <v>29</v>
      </c>
      <c r="H6" s="11"/>
      <c r="I6" s="12" t="s">
        <v>41</v>
      </c>
      <c r="M6" s="101" t="s">
        <v>212</v>
      </c>
      <c r="O6" s="101" t="s">
        <v>224</v>
      </c>
      <c r="Q6" t="s">
        <v>591</v>
      </c>
      <c r="R6" s="207" t="s">
        <v>592</v>
      </c>
    </row>
    <row r="7" spans="1:18" ht="15.5">
      <c r="A7" s="12" t="s">
        <v>42</v>
      </c>
      <c r="C7" s="79" t="s">
        <v>22</v>
      </c>
      <c r="D7" s="79"/>
      <c r="E7" s="295" t="s">
        <v>36</v>
      </c>
      <c r="G7" s="11" t="s">
        <v>155</v>
      </c>
      <c r="H7" s="11"/>
      <c r="M7" s="101" t="s">
        <v>225</v>
      </c>
      <c r="Q7" t="s">
        <v>593</v>
      </c>
      <c r="R7" s="207" t="s">
        <v>594</v>
      </c>
    </row>
    <row r="8" spans="1:18" ht="15.5">
      <c r="A8" s="12" t="s">
        <v>38</v>
      </c>
      <c r="C8" s="79"/>
      <c r="D8" s="79"/>
      <c r="E8" s="295" t="s">
        <v>40</v>
      </c>
      <c r="G8" s="11"/>
      <c r="H8" s="11"/>
    </row>
    <row r="9" spans="1:18" ht="15.5">
      <c r="A9" s="103" t="s">
        <v>18</v>
      </c>
      <c r="C9" s="79" t="s">
        <v>22</v>
      </c>
      <c r="D9" s="79" t="s">
        <v>603</v>
      </c>
      <c r="E9" s="295" t="s">
        <v>25</v>
      </c>
      <c r="G9" s="11"/>
      <c r="H9" s="11"/>
    </row>
    <row r="10" spans="1:18" ht="14.5">
      <c r="A10" s="103" t="s">
        <v>214</v>
      </c>
      <c r="C10" s="79"/>
      <c r="D10" s="79"/>
      <c r="E10" s="297" t="s">
        <v>56</v>
      </c>
      <c r="G10" s="11"/>
      <c r="H10" s="11"/>
    </row>
    <row r="11" spans="1:18" ht="14.5">
      <c r="A11" s="103" t="s">
        <v>215</v>
      </c>
      <c r="C11" s="79"/>
      <c r="D11" s="79"/>
      <c r="E11" s="297" t="s">
        <v>57</v>
      </c>
      <c r="G11" s="11"/>
      <c r="H11" s="11"/>
    </row>
    <row r="12" spans="1:18" ht="14.5">
      <c r="A12" s="103" t="s">
        <v>216</v>
      </c>
      <c r="C12" s="79"/>
      <c r="D12" s="79"/>
      <c r="E12" s="297" t="s">
        <v>198</v>
      </c>
      <c r="H12" s="11"/>
    </row>
    <row r="13" spans="1:18" ht="14.5">
      <c r="A13" s="12" t="s">
        <v>21</v>
      </c>
      <c r="C13" s="79"/>
      <c r="D13" s="79"/>
      <c r="E13" s="297" t="s">
        <v>58</v>
      </c>
      <c r="G13" s="11"/>
      <c r="H13" s="11"/>
    </row>
    <row r="14" spans="1:18" ht="14.5">
      <c r="A14" s="12" t="s">
        <v>50</v>
      </c>
      <c r="C14" s="79" t="s">
        <v>16</v>
      </c>
      <c r="D14" s="355" t="s">
        <v>631</v>
      </c>
      <c r="E14" s="297" t="s">
        <v>23</v>
      </c>
      <c r="G14" s="11"/>
      <c r="H14" s="11"/>
    </row>
    <row r="15" spans="1:18" ht="14.5">
      <c r="A15" s="103" t="s">
        <v>213</v>
      </c>
      <c r="C15" s="79"/>
      <c r="D15" s="79"/>
      <c r="E15" s="297" t="s">
        <v>17</v>
      </c>
      <c r="G15" s="11"/>
      <c r="H15" s="11"/>
    </row>
    <row r="16" spans="1:18" ht="15.5">
      <c r="A16" s="103" t="s">
        <v>226</v>
      </c>
      <c r="C16" s="79"/>
      <c r="D16" s="79"/>
      <c r="E16" s="295" t="s">
        <v>62</v>
      </c>
      <c r="G16" s="11"/>
      <c r="H16" s="11"/>
    </row>
    <row r="17" spans="1:8" ht="15.5">
      <c r="A17" s="12" t="s">
        <v>28</v>
      </c>
      <c r="C17" s="79" t="s">
        <v>29</v>
      </c>
      <c r="D17" s="79" t="s">
        <v>29</v>
      </c>
      <c r="E17" s="91" t="s">
        <v>29</v>
      </c>
      <c r="G17" s="11"/>
      <c r="H17" s="11"/>
    </row>
    <row r="18" spans="1:8" ht="15.5">
      <c r="A18" s="12"/>
      <c r="C18" s="79" t="s">
        <v>45</v>
      </c>
      <c r="D18" s="79"/>
      <c r="E18" s="91" t="s">
        <v>46</v>
      </c>
      <c r="G18" s="11"/>
      <c r="H18" s="11"/>
    </row>
    <row r="19" spans="1:8" ht="15.5">
      <c r="C19" s="79" t="s">
        <v>155</v>
      </c>
      <c r="D19" s="310" t="s">
        <v>604</v>
      </c>
      <c r="E19" s="298" t="s">
        <v>155</v>
      </c>
      <c r="G19" s="11"/>
      <c r="H19" s="11"/>
    </row>
    <row r="20" spans="1:8" ht="15.5">
      <c r="C20" s="79" t="s">
        <v>16</v>
      </c>
      <c r="D20" s="79" t="s">
        <v>602</v>
      </c>
      <c r="E20" s="298" t="s">
        <v>602</v>
      </c>
      <c r="G20" s="11"/>
      <c r="H20" s="11"/>
    </row>
    <row r="21" spans="1:8" ht="15.5">
      <c r="C21" s="79"/>
      <c r="D21" s="79"/>
      <c r="E21" s="91" t="s">
        <v>64</v>
      </c>
      <c r="G21" s="11"/>
      <c r="H21" s="11"/>
    </row>
    <row r="22" spans="1:8" ht="12.5">
      <c r="C22" s="79"/>
      <c r="D22" s="79"/>
      <c r="G22" s="11"/>
      <c r="H22" s="11"/>
    </row>
    <row r="23" spans="1:8" ht="12.5">
      <c r="G23" s="11"/>
      <c r="H23" s="11"/>
    </row>
    <row r="24" spans="1:8" ht="12.5">
      <c r="G24" s="11"/>
      <c r="H24" s="11"/>
    </row>
    <row r="25" spans="1:8" ht="12.75" customHeight="1">
      <c r="G25" s="11"/>
      <c r="H25" s="11"/>
    </row>
    <row r="26" spans="1:8" ht="12.75" customHeight="1">
      <c r="G26" s="11"/>
      <c r="H26" s="11"/>
    </row>
    <row r="27" spans="1:8" ht="12.75" customHeight="1">
      <c r="G27" s="11"/>
      <c r="H27" s="11"/>
    </row>
    <row r="28" spans="1:8" ht="12.75" customHeight="1">
      <c r="G28" s="11"/>
      <c r="H28" s="11"/>
    </row>
    <row r="29" spans="1:8" ht="16.5" customHeight="1">
      <c r="E29" s="97"/>
      <c r="G29" s="11"/>
      <c r="H29" s="11"/>
    </row>
    <row r="30" spans="1:8" ht="12.75" customHeight="1">
      <c r="G30" s="11"/>
      <c r="H30" s="11"/>
    </row>
    <row r="31" spans="1:8" ht="12.75" customHeight="1">
      <c r="G31" s="11"/>
      <c r="H31" s="11"/>
    </row>
    <row r="32" spans="1:8" ht="12.75" customHeight="1">
      <c r="G32" s="11"/>
      <c r="H32" s="11"/>
    </row>
    <row r="33" spans="7:8" ht="12.75" customHeight="1">
      <c r="G33" s="11"/>
      <c r="H33" s="11"/>
    </row>
    <row r="34" spans="7:8" ht="12.75" customHeight="1">
      <c r="G34" s="11"/>
      <c r="H34" s="11"/>
    </row>
    <row r="35" spans="7:8" ht="12.75" customHeight="1">
      <c r="G35" s="11"/>
      <c r="H35" s="11"/>
    </row>
    <row r="36" spans="7:8" ht="12.75" customHeight="1">
      <c r="G36" s="11"/>
      <c r="H36" s="11"/>
    </row>
    <row r="37" spans="7:8" ht="12.75" customHeight="1">
      <c r="G37" s="11"/>
      <c r="H37" s="11"/>
    </row>
    <row r="38" spans="7:8" ht="12.75" customHeight="1">
      <c r="G38" s="11"/>
      <c r="H38" s="11"/>
    </row>
    <row r="39" spans="7:8" ht="12.75" customHeight="1">
      <c r="G39" s="11"/>
      <c r="H39" s="11"/>
    </row>
    <row r="40" spans="7:8" ht="12.75" customHeight="1">
      <c r="G40" s="11"/>
      <c r="H40" s="11"/>
    </row>
    <row r="41" spans="7:8" ht="12.75" customHeight="1">
      <c r="G41" s="11"/>
      <c r="H41" s="11"/>
    </row>
    <row r="42" spans="7:8" ht="12.75" customHeight="1">
      <c r="G42" s="11"/>
      <c r="H42" s="11"/>
    </row>
    <row r="43" spans="7:8" ht="12.75" customHeight="1">
      <c r="G43" s="11"/>
      <c r="H43" s="11"/>
    </row>
    <row r="44" spans="7:8" ht="12.75" customHeight="1">
      <c r="G44" s="11"/>
      <c r="H44" s="11"/>
    </row>
    <row r="45" spans="7:8" ht="12.75" customHeight="1">
      <c r="G45" s="11"/>
      <c r="H45" s="11"/>
    </row>
    <row r="46" spans="7:8" ht="12.75" customHeight="1">
      <c r="G46" s="11"/>
      <c r="H46" s="11"/>
    </row>
    <row r="47" spans="7:8" ht="12.75" customHeight="1">
      <c r="G47" s="11"/>
      <c r="H47" s="11"/>
    </row>
    <row r="48" spans="7:8" ht="12.75" customHeight="1">
      <c r="G48" s="11"/>
      <c r="H48" s="11"/>
    </row>
    <row r="49" spans="7:8" ht="12.75" customHeight="1">
      <c r="G49" s="11"/>
      <c r="H49" s="11"/>
    </row>
    <row r="50" spans="7:8" ht="12.75" customHeight="1">
      <c r="G50" s="11"/>
      <c r="H50" s="11"/>
    </row>
    <row r="51" spans="7:8" ht="12.75" customHeight="1">
      <c r="G51" s="11"/>
      <c r="H51" s="11"/>
    </row>
    <row r="52" spans="7:8" ht="12.75" customHeight="1">
      <c r="G52" s="11"/>
      <c r="H52" s="11"/>
    </row>
    <row r="53" spans="7:8" ht="12.75" customHeight="1">
      <c r="G53" s="11"/>
      <c r="H53" s="11"/>
    </row>
    <row r="54" spans="7:8" ht="12.75" customHeight="1">
      <c r="G54" s="11"/>
      <c r="H54" s="11"/>
    </row>
    <row r="55" spans="7:8" ht="12.75" customHeight="1">
      <c r="G55" s="11"/>
      <c r="H55" s="11"/>
    </row>
    <row r="56" spans="7:8" ht="12.75" customHeight="1">
      <c r="G56" s="11"/>
      <c r="H56" s="11"/>
    </row>
    <row r="57" spans="7:8" ht="12.75" customHeight="1">
      <c r="G57" s="11"/>
      <c r="H57" s="11"/>
    </row>
    <row r="58" spans="7:8" ht="12.75" customHeight="1">
      <c r="G58" s="11"/>
      <c r="H58" s="11"/>
    </row>
    <row r="59" spans="7:8" ht="12.75" customHeight="1">
      <c r="G59" s="11"/>
      <c r="H59" s="11"/>
    </row>
    <row r="60" spans="7:8" ht="12.75" customHeight="1">
      <c r="G60" s="11"/>
      <c r="H60" s="11"/>
    </row>
    <row r="61" spans="7:8" ht="12.75" customHeight="1">
      <c r="G61" s="11"/>
      <c r="H61" s="11"/>
    </row>
    <row r="62" spans="7:8" ht="12.75" customHeight="1">
      <c r="G62" s="11"/>
      <c r="H62" s="11"/>
    </row>
    <row r="63" spans="7:8" ht="12.75" customHeight="1">
      <c r="G63" s="11"/>
      <c r="H63" s="11"/>
    </row>
    <row r="64" spans="7:8" ht="12.75" customHeight="1">
      <c r="G64" s="11"/>
      <c r="H64" s="11"/>
    </row>
    <row r="65" spans="7:8" ht="12.75" customHeight="1">
      <c r="G65" s="11"/>
      <c r="H65" s="11"/>
    </row>
    <row r="66" spans="7:8" ht="12.75" customHeight="1">
      <c r="G66" s="11"/>
      <c r="H66" s="11"/>
    </row>
    <row r="67" spans="7:8" ht="12.75" customHeight="1">
      <c r="G67" s="11"/>
      <c r="H67" s="11"/>
    </row>
    <row r="68" spans="7:8" ht="12.75" customHeight="1">
      <c r="G68" s="11"/>
      <c r="H68" s="11"/>
    </row>
    <row r="69" spans="7:8" ht="12.75" customHeight="1">
      <c r="G69" s="11"/>
      <c r="H69" s="11"/>
    </row>
    <row r="70" spans="7:8" ht="12.75" customHeight="1">
      <c r="G70" s="11"/>
      <c r="H70" s="11"/>
    </row>
    <row r="71" spans="7:8" ht="12.75" customHeight="1">
      <c r="G71" s="11"/>
      <c r="H71" s="11"/>
    </row>
    <row r="72" spans="7:8" ht="12.75" customHeight="1">
      <c r="G72" s="11"/>
      <c r="H72" s="11"/>
    </row>
    <row r="73" spans="7:8" ht="12.75" customHeight="1">
      <c r="G73" s="11"/>
      <c r="H73" s="11"/>
    </row>
    <row r="74" spans="7:8" ht="12.75" customHeight="1">
      <c r="G74" s="11"/>
      <c r="H74" s="11"/>
    </row>
    <row r="75" spans="7:8" ht="12.75" customHeight="1">
      <c r="G75" s="11"/>
      <c r="H75" s="11"/>
    </row>
    <row r="76" spans="7:8" ht="12.75" customHeight="1">
      <c r="G76" s="11"/>
      <c r="H76" s="11"/>
    </row>
    <row r="77" spans="7:8" ht="12.75" customHeight="1">
      <c r="G77" s="11"/>
      <c r="H77" s="11"/>
    </row>
    <row r="78" spans="7:8" ht="12.75" customHeight="1">
      <c r="G78" s="11"/>
      <c r="H78" s="11"/>
    </row>
    <row r="79" spans="7:8" ht="12.75" customHeight="1">
      <c r="G79" s="11"/>
      <c r="H79" s="11"/>
    </row>
    <row r="80" spans="7:8" ht="12.75" customHeight="1">
      <c r="G80" s="11"/>
      <c r="H80" s="11"/>
    </row>
    <row r="81" spans="7:8" ht="12.75" customHeight="1">
      <c r="G81" s="11"/>
      <c r="H81" s="11"/>
    </row>
    <row r="82" spans="7:8" ht="12.75" customHeight="1">
      <c r="G82" s="11"/>
      <c r="H82" s="11"/>
    </row>
    <row r="83" spans="7:8" ht="12.75" customHeight="1">
      <c r="G83" s="11"/>
      <c r="H83" s="11"/>
    </row>
    <row r="84" spans="7:8" ht="12.75" customHeight="1">
      <c r="G84" s="11"/>
      <c r="H84" s="11"/>
    </row>
    <row r="85" spans="7:8" ht="12.75" customHeight="1">
      <c r="G85" s="11"/>
      <c r="H85" s="11"/>
    </row>
    <row r="86" spans="7:8" ht="12.75" customHeight="1">
      <c r="G86" s="11"/>
      <c r="H86" s="11"/>
    </row>
    <row r="87" spans="7:8" ht="12.75" customHeight="1">
      <c r="G87" s="11"/>
      <c r="H87" s="11"/>
    </row>
    <row r="88" spans="7:8" ht="12.75" customHeight="1">
      <c r="G88" s="11"/>
      <c r="H88" s="11"/>
    </row>
    <row r="89" spans="7:8" ht="12.75" customHeight="1">
      <c r="G89" s="11"/>
      <c r="H89" s="11"/>
    </row>
    <row r="90" spans="7:8" ht="12.75" customHeight="1">
      <c r="G90" s="11"/>
      <c r="H90" s="11"/>
    </row>
    <row r="91" spans="7:8" ht="12.75" customHeight="1">
      <c r="G91" s="11"/>
      <c r="H91" s="11"/>
    </row>
    <row r="92" spans="7:8" ht="12.75" customHeight="1">
      <c r="G92" s="11"/>
      <c r="H92" s="11"/>
    </row>
    <row r="93" spans="7:8" ht="12.75" customHeight="1">
      <c r="G93" s="11"/>
      <c r="H93" s="11"/>
    </row>
    <row r="94" spans="7:8" ht="12.75" customHeight="1">
      <c r="G94" s="11"/>
      <c r="H94" s="11"/>
    </row>
    <row r="95" spans="7:8" ht="12.75" customHeight="1">
      <c r="G95" s="11"/>
      <c r="H95" s="11"/>
    </row>
    <row r="96" spans="7:8" ht="12.75" customHeight="1">
      <c r="G96" s="11"/>
      <c r="H96" s="11"/>
    </row>
    <row r="97" spans="7:8" ht="12.75" customHeight="1">
      <c r="G97" s="11"/>
      <c r="H97" s="11"/>
    </row>
    <row r="98" spans="7:8" ht="12.75" customHeight="1">
      <c r="G98" s="11"/>
      <c r="H98" s="11"/>
    </row>
    <row r="99" spans="7:8" ht="12.75" customHeight="1">
      <c r="G99" s="11"/>
      <c r="H99" s="11"/>
    </row>
    <row r="100" spans="7:8" ht="12.75" customHeight="1">
      <c r="G100" s="11"/>
      <c r="H100" s="11"/>
    </row>
    <row r="101" spans="7:8" ht="12.75" customHeight="1">
      <c r="G101" s="11"/>
      <c r="H101" s="11"/>
    </row>
    <row r="102" spans="7:8" ht="12.75" customHeight="1">
      <c r="G102" s="11"/>
      <c r="H102" s="11"/>
    </row>
    <row r="103" spans="7:8" ht="12.75" customHeight="1">
      <c r="G103" s="11"/>
      <c r="H103" s="11"/>
    </row>
    <row r="104" spans="7:8" ht="12.75" customHeight="1">
      <c r="G104" s="11"/>
      <c r="H104" s="11"/>
    </row>
    <row r="105" spans="7:8" ht="12.75" customHeight="1">
      <c r="G105" s="11"/>
      <c r="H105" s="11"/>
    </row>
    <row r="106" spans="7:8" ht="12.75" customHeight="1">
      <c r="G106" s="11"/>
      <c r="H106" s="11"/>
    </row>
    <row r="107" spans="7:8" ht="12.75" customHeight="1">
      <c r="G107" s="11"/>
      <c r="H107" s="11"/>
    </row>
    <row r="108" spans="7:8" ht="12.75" customHeight="1">
      <c r="G108" s="11"/>
      <c r="H108" s="11"/>
    </row>
    <row r="109" spans="7:8" ht="12.75" customHeight="1">
      <c r="G109" s="11"/>
      <c r="H109" s="11"/>
    </row>
    <row r="110" spans="7:8" ht="12.75" customHeight="1">
      <c r="G110" s="11"/>
      <c r="H110" s="11"/>
    </row>
    <row r="111" spans="7:8" ht="12.75" customHeight="1">
      <c r="G111" s="11"/>
      <c r="H111" s="11"/>
    </row>
    <row r="112" spans="7:8" ht="12.75" customHeight="1">
      <c r="G112" s="11"/>
      <c r="H112" s="11"/>
    </row>
    <row r="113" spans="7:8" ht="12.75" customHeight="1">
      <c r="G113" s="11"/>
      <c r="H113" s="11"/>
    </row>
    <row r="114" spans="7:8" ht="12.75" customHeight="1">
      <c r="G114" s="11"/>
      <c r="H114" s="11"/>
    </row>
    <row r="115" spans="7:8" ht="12.75" customHeight="1">
      <c r="G115" s="11"/>
      <c r="H115" s="11"/>
    </row>
    <row r="116" spans="7:8" ht="12.75" customHeight="1">
      <c r="G116" s="11"/>
      <c r="H116" s="11"/>
    </row>
    <row r="117" spans="7:8" ht="12.75" customHeight="1">
      <c r="G117" s="11"/>
      <c r="H117" s="11"/>
    </row>
    <row r="118" spans="7:8" ht="12.75" customHeight="1">
      <c r="G118" s="11"/>
      <c r="H118" s="11"/>
    </row>
    <row r="119" spans="7:8" ht="12.75" customHeight="1">
      <c r="G119" s="11"/>
      <c r="H119" s="11"/>
    </row>
    <row r="120" spans="7:8" ht="12.75" customHeight="1">
      <c r="G120" s="11"/>
      <c r="H120" s="11"/>
    </row>
    <row r="121" spans="7:8" ht="12.75" customHeight="1">
      <c r="G121" s="11"/>
      <c r="H121" s="11"/>
    </row>
    <row r="122" spans="7:8" ht="12.75" customHeight="1">
      <c r="G122" s="11"/>
      <c r="H122" s="11"/>
    </row>
    <row r="123" spans="7:8" ht="12.75" customHeight="1">
      <c r="G123" s="11"/>
      <c r="H123" s="11"/>
    </row>
    <row r="124" spans="7:8" ht="12.75" customHeight="1">
      <c r="G124" s="11"/>
      <c r="H124" s="11"/>
    </row>
    <row r="125" spans="7:8" ht="12.75" customHeight="1">
      <c r="G125" s="11"/>
      <c r="H125" s="11"/>
    </row>
    <row r="126" spans="7:8" ht="12.75" customHeight="1">
      <c r="G126" s="11"/>
      <c r="H126" s="11"/>
    </row>
    <row r="127" spans="7:8" ht="12.75" customHeight="1">
      <c r="G127" s="11"/>
      <c r="H127" s="11"/>
    </row>
    <row r="128" spans="7:8" ht="12.75" customHeight="1">
      <c r="G128" s="11"/>
      <c r="H128" s="11"/>
    </row>
    <row r="129" spans="7:8" ht="12.75" customHeight="1">
      <c r="G129" s="11"/>
      <c r="H129" s="11"/>
    </row>
    <row r="130" spans="7:8" ht="12.75" customHeight="1">
      <c r="G130" s="11"/>
      <c r="H130" s="11"/>
    </row>
    <row r="131" spans="7:8" ht="12.75" customHeight="1">
      <c r="G131" s="11"/>
      <c r="H131" s="11"/>
    </row>
    <row r="132" spans="7:8" ht="12.75" customHeight="1">
      <c r="G132" s="11"/>
      <c r="H132" s="11"/>
    </row>
    <row r="133" spans="7:8" ht="12.75" customHeight="1">
      <c r="G133" s="11"/>
      <c r="H133" s="11"/>
    </row>
    <row r="134" spans="7:8" ht="12.75" customHeight="1">
      <c r="G134" s="11"/>
      <c r="H134" s="11"/>
    </row>
    <row r="135" spans="7:8" ht="12.75" customHeight="1">
      <c r="G135" s="11"/>
      <c r="H135" s="11"/>
    </row>
    <row r="136" spans="7:8" ht="12.75" customHeight="1">
      <c r="G136" s="11"/>
      <c r="H136" s="11"/>
    </row>
    <row r="137" spans="7:8" ht="12.75" customHeight="1">
      <c r="G137" s="11"/>
      <c r="H137" s="11"/>
    </row>
    <row r="138" spans="7:8" ht="12.75" customHeight="1">
      <c r="G138" s="11"/>
      <c r="H138" s="11"/>
    </row>
    <row r="139" spans="7:8" ht="12.75" customHeight="1">
      <c r="G139" s="11"/>
      <c r="H139" s="11"/>
    </row>
    <row r="140" spans="7:8" ht="12.75" customHeight="1">
      <c r="G140" s="11"/>
      <c r="H140" s="11"/>
    </row>
    <row r="141" spans="7:8" ht="12.75" customHeight="1">
      <c r="G141" s="11"/>
      <c r="H141" s="11"/>
    </row>
    <row r="142" spans="7:8" ht="12.75" customHeight="1">
      <c r="G142" s="11"/>
      <c r="H142" s="11"/>
    </row>
    <row r="143" spans="7:8" ht="12.75" customHeight="1">
      <c r="G143" s="11"/>
      <c r="H143" s="11"/>
    </row>
    <row r="144" spans="7:8" ht="12.75" customHeight="1">
      <c r="G144" s="11"/>
      <c r="H144" s="11"/>
    </row>
    <row r="145" spans="7:8" ht="12.75" customHeight="1">
      <c r="G145" s="11"/>
      <c r="H145" s="11"/>
    </row>
    <row r="146" spans="7:8" ht="12.75" customHeight="1">
      <c r="G146" s="11"/>
      <c r="H146" s="11"/>
    </row>
    <row r="147" spans="7:8" ht="12.75" customHeight="1">
      <c r="G147" s="11"/>
      <c r="H147" s="11"/>
    </row>
    <row r="148" spans="7:8" ht="12.75" customHeight="1">
      <c r="G148" s="11"/>
      <c r="H148" s="11"/>
    </row>
    <row r="149" spans="7:8" ht="12.75" customHeight="1">
      <c r="G149" s="11"/>
      <c r="H149" s="11"/>
    </row>
    <row r="150" spans="7:8" ht="12.75" customHeight="1">
      <c r="G150" s="11"/>
      <c r="H150" s="11"/>
    </row>
    <row r="151" spans="7:8" ht="12.75" customHeight="1">
      <c r="G151" s="11"/>
      <c r="H151" s="11"/>
    </row>
    <row r="152" spans="7:8" ht="12.75" customHeight="1">
      <c r="G152" s="11"/>
      <c r="H152" s="11"/>
    </row>
    <row r="153" spans="7:8" ht="12.75" customHeight="1">
      <c r="G153" s="11"/>
      <c r="H153" s="11"/>
    </row>
    <row r="154" spans="7:8" ht="12.75" customHeight="1">
      <c r="G154" s="11"/>
      <c r="H154" s="11"/>
    </row>
    <row r="155" spans="7:8" ht="12.75" customHeight="1">
      <c r="G155" s="11"/>
      <c r="H155" s="11"/>
    </row>
    <row r="156" spans="7:8" ht="12.75" customHeight="1">
      <c r="G156" s="11"/>
      <c r="H156" s="11"/>
    </row>
    <row r="157" spans="7:8" ht="12.75" customHeight="1">
      <c r="G157" s="11"/>
      <c r="H157" s="11"/>
    </row>
    <row r="158" spans="7:8" ht="12.75" customHeight="1">
      <c r="G158" s="11"/>
      <c r="H158" s="11"/>
    </row>
    <row r="159" spans="7:8" ht="12.75" customHeight="1">
      <c r="G159" s="11"/>
      <c r="H159" s="11"/>
    </row>
    <row r="160" spans="7:8" ht="12.75" customHeight="1">
      <c r="G160" s="11"/>
      <c r="H160" s="11"/>
    </row>
    <row r="161" spans="7:8" ht="12.75" customHeight="1">
      <c r="G161" s="11"/>
      <c r="H161" s="11"/>
    </row>
    <row r="162" spans="7:8" ht="12.75" customHeight="1">
      <c r="G162" s="11"/>
      <c r="H162" s="11"/>
    </row>
    <row r="163" spans="7:8" ht="12.75" customHeight="1">
      <c r="G163" s="11"/>
      <c r="H163" s="11"/>
    </row>
    <row r="164" spans="7:8" ht="12.75" customHeight="1">
      <c r="G164" s="11"/>
      <c r="H164" s="11"/>
    </row>
    <row r="165" spans="7:8" ht="12.75" customHeight="1">
      <c r="G165" s="11"/>
      <c r="H165" s="11"/>
    </row>
    <row r="166" spans="7:8" ht="12.75" customHeight="1">
      <c r="G166" s="11"/>
      <c r="H166" s="11"/>
    </row>
    <row r="167" spans="7:8" ht="12.75" customHeight="1">
      <c r="G167" s="11"/>
      <c r="H167" s="11"/>
    </row>
    <row r="168" spans="7:8" ht="12.75" customHeight="1">
      <c r="G168" s="11"/>
      <c r="H168" s="11"/>
    </row>
    <row r="169" spans="7:8" ht="12.75" customHeight="1">
      <c r="G169" s="11"/>
      <c r="H169" s="11"/>
    </row>
    <row r="170" spans="7:8" ht="12.75" customHeight="1">
      <c r="G170" s="11"/>
      <c r="H170" s="11"/>
    </row>
    <row r="171" spans="7:8" ht="12.75" customHeight="1">
      <c r="G171" s="11"/>
      <c r="H171" s="11"/>
    </row>
    <row r="172" spans="7:8" ht="12.75" customHeight="1">
      <c r="G172" s="11"/>
      <c r="H172" s="11"/>
    </row>
    <row r="173" spans="7:8" ht="12.75" customHeight="1">
      <c r="G173" s="11"/>
      <c r="H173" s="11"/>
    </row>
    <row r="174" spans="7:8" ht="12.75" customHeight="1">
      <c r="G174" s="11"/>
      <c r="H174" s="11"/>
    </row>
    <row r="175" spans="7:8" ht="12.75" customHeight="1">
      <c r="G175" s="11"/>
      <c r="H175" s="11"/>
    </row>
    <row r="176" spans="7:8" ht="12.75" customHeight="1">
      <c r="G176" s="11"/>
      <c r="H176" s="11"/>
    </row>
    <row r="177" spans="7:8" ht="12.75" customHeight="1">
      <c r="G177" s="11"/>
      <c r="H177" s="11"/>
    </row>
    <row r="178" spans="7:8" ht="12.75" customHeight="1">
      <c r="G178" s="11"/>
      <c r="H178" s="11"/>
    </row>
    <row r="179" spans="7:8" ht="12.75" customHeight="1">
      <c r="G179" s="11"/>
      <c r="H179" s="11"/>
    </row>
    <row r="180" spans="7:8" ht="12.75" customHeight="1">
      <c r="G180" s="11"/>
      <c r="H180" s="11"/>
    </row>
    <row r="181" spans="7:8" ht="12.75" customHeight="1">
      <c r="G181" s="11"/>
      <c r="H181" s="11"/>
    </row>
    <row r="182" spans="7:8" ht="12.75" customHeight="1">
      <c r="G182" s="11"/>
      <c r="H182" s="11"/>
    </row>
    <row r="183" spans="7:8" ht="12.75" customHeight="1">
      <c r="G183" s="11"/>
      <c r="H183" s="11"/>
    </row>
    <row r="184" spans="7:8" ht="12.75" customHeight="1">
      <c r="G184" s="11"/>
      <c r="H184" s="11"/>
    </row>
    <row r="185" spans="7:8" ht="12.75" customHeight="1">
      <c r="G185" s="11"/>
      <c r="H185" s="11"/>
    </row>
    <row r="186" spans="7:8" ht="12.75" customHeight="1">
      <c r="G186" s="11"/>
      <c r="H186" s="11"/>
    </row>
    <row r="187" spans="7:8" ht="12.75" customHeight="1">
      <c r="G187" s="11"/>
      <c r="H187" s="11"/>
    </row>
    <row r="188" spans="7:8" ht="12.75" customHeight="1">
      <c r="G188" s="11"/>
      <c r="H188" s="11"/>
    </row>
    <row r="189" spans="7:8" ht="12.75" customHeight="1">
      <c r="G189" s="11"/>
      <c r="H189" s="11"/>
    </row>
    <row r="190" spans="7:8" ht="12.75" customHeight="1">
      <c r="G190" s="11"/>
      <c r="H190" s="11"/>
    </row>
    <row r="191" spans="7:8" ht="12.75" customHeight="1">
      <c r="G191" s="11"/>
      <c r="H191" s="11"/>
    </row>
    <row r="192" spans="7:8" ht="12.75" customHeight="1">
      <c r="G192" s="11"/>
      <c r="H192" s="11"/>
    </row>
    <row r="193" spans="7:8" ht="12.75" customHeight="1">
      <c r="G193" s="11"/>
      <c r="H193" s="11"/>
    </row>
    <row r="194" spans="7:8" ht="12.75" customHeight="1">
      <c r="G194" s="11"/>
      <c r="H194" s="11"/>
    </row>
    <row r="195" spans="7:8" ht="12.75" customHeight="1">
      <c r="G195" s="11"/>
      <c r="H195" s="11"/>
    </row>
    <row r="196" spans="7:8" ht="12.75" customHeight="1">
      <c r="G196" s="11"/>
      <c r="H196" s="11"/>
    </row>
    <row r="197" spans="7:8" ht="12.75" customHeight="1">
      <c r="G197" s="11"/>
      <c r="H197" s="11"/>
    </row>
    <row r="198" spans="7:8" ht="12.75" customHeight="1">
      <c r="G198" s="11"/>
      <c r="H198" s="11"/>
    </row>
    <row r="199" spans="7:8" ht="12.75" customHeight="1">
      <c r="G199" s="11"/>
      <c r="H199" s="11"/>
    </row>
    <row r="200" spans="7:8" ht="12.75" customHeight="1">
      <c r="G200" s="11"/>
      <c r="H200" s="11"/>
    </row>
    <row r="201" spans="7:8" ht="12.75" customHeight="1">
      <c r="G201" s="11"/>
      <c r="H201" s="11"/>
    </row>
    <row r="202" spans="7:8" ht="12.75" customHeight="1">
      <c r="G202" s="11"/>
      <c r="H202" s="11"/>
    </row>
    <row r="203" spans="7:8" ht="12.75" customHeight="1">
      <c r="G203" s="11"/>
      <c r="H203" s="11"/>
    </row>
    <row r="204" spans="7:8" ht="12.75" customHeight="1">
      <c r="G204" s="11"/>
      <c r="H204" s="11"/>
    </row>
    <row r="205" spans="7:8" ht="12.75" customHeight="1">
      <c r="G205" s="11"/>
      <c r="H205" s="11"/>
    </row>
    <row r="206" spans="7:8" ht="12.75" customHeight="1">
      <c r="G206" s="11"/>
      <c r="H206" s="11"/>
    </row>
    <row r="207" spans="7:8" ht="12.75" customHeight="1">
      <c r="G207" s="11"/>
      <c r="H207" s="11"/>
    </row>
    <row r="208" spans="7:8" ht="12.75" customHeight="1">
      <c r="G208" s="11"/>
      <c r="H208" s="11"/>
    </row>
    <row r="209" spans="7:8" ht="12.75" customHeight="1">
      <c r="G209" s="11"/>
      <c r="H209" s="11"/>
    </row>
    <row r="210" spans="7:8" ht="12.75" customHeight="1">
      <c r="G210" s="11"/>
      <c r="H210" s="11"/>
    </row>
    <row r="211" spans="7:8" ht="12.75" customHeight="1">
      <c r="G211" s="11"/>
      <c r="H211" s="11"/>
    </row>
    <row r="212" spans="7:8" ht="12.75" customHeight="1">
      <c r="G212" s="11"/>
      <c r="H212" s="11"/>
    </row>
    <row r="213" spans="7:8" ht="12.75" customHeight="1">
      <c r="G213" s="11"/>
      <c r="H213" s="11"/>
    </row>
    <row r="214" spans="7:8" ht="12.75" customHeight="1">
      <c r="G214" s="11"/>
      <c r="H214" s="11"/>
    </row>
    <row r="215" spans="7:8" ht="12.75" customHeight="1">
      <c r="G215" s="11"/>
      <c r="H215" s="11"/>
    </row>
    <row r="216" spans="7:8" ht="12.75" customHeight="1">
      <c r="G216" s="11"/>
      <c r="H216" s="11"/>
    </row>
    <row r="217" spans="7:8" ht="12.75" customHeight="1">
      <c r="G217" s="11"/>
      <c r="H217" s="11"/>
    </row>
    <row r="218" spans="7:8" ht="12.75" customHeight="1">
      <c r="G218" s="11"/>
      <c r="H218" s="11"/>
    </row>
    <row r="219" spans="7:8" ht="12.75" customHeight="1">
      <c r="G219" s="11"/>
      <c r="H219" s="11"/>
    </row>
    <row r="220" spans="7:8" ht="12.75" customHeight="1">
      <c r="G220" s="11"/>
      <c r="H220" s="11"/>
    </row>
    <row r="221" spans="7:8" ht="12.75" customHeight="1">
      <c r="G221" s="11"/>
      <c r="H221" s="11"/>
    </row>
    <row r="222" spans="7:8" ht="12.75" customHeight="1">
      <c r="G222" s="11"/>
      <c r="H222" s="11"/>
    </row>
    <row r="223" spans="7:8" ht="12.75" customHeight="1">
      <c r="G223" s="11"/>
      <c r="H223" s="11"/>
    </row>
    <row r="224" spans="7:8" ht="12.75" customHeight="1">
      <c r="G224" s="11"/>
      <c r="H224" s="11"/>
    </row>
    <row r="225" spans="7:8" ht="12.75" customHeight="1">
      <c r="G225" s="11"/>
      <c r="H225" s="11"/>
    </row>
    <row r="226" spans="7:8" ht="12.75" customHeight="1">
      <c r="G226" s="11"/>
      <c r="H226" s="11"/>
    </row>
    <row r="227" spans="7:8" ht="12.75" customHeight="1">
      <c r="G227" s="11"/>
      <c r="H227" s="11"/>
    </row>
    <row r="228" spans="7:8" ht="12.75" customHeight="1">
      <c r="G228" s="11"/>
      <c r="H228" s="11"/>
    </row>
    <row r="229" spans="7:8" ht="12.75" customHeight="1">
      <c r="G229" s="11"/>
      <c r="H229" s="11"/>
    </row>
    <row r="230" spans="7:8" ht="12.75" customHeight="1">
      <c r="G230" s="11"/>
      <c r="H230" s="11"/>
    </row>
    <row r="231" spans="7:8" ht="12.75" customHeight="1">
      <c r="G231" s="11"/>
      <c r="H231" s="11"/>
    </row>
    <row r="232" spans="7:8" ht="12.75" customHeight="1">
      <c r="G232" s="11"/>
      <c r="H232" s="11"/>
    </row>
    <row r="233" spans="7:8" ht="12.75" customHeight="1">
      <c r="G233" s="11"/>
      <c r="H233" s="11"/>
    </row>
    <row r="234" spans="7:8" ht="12.75" customHeight="1">
      <c r="G234" s="11"/>
      <c r="H234" s="11"/>
    </row>
    <row r="235" spans="7:8" ht="12.75" customHeight="1">
      <c r="G235" s="11"/>
      <c r="H235" s="11"/>
    </row>
    <row r="236" spans="7:8" ht="12.75" customHeight="1">
      <c r="G236" s="11"/>
      <c r="H236" s="11"/>
    </row>
    <row r="237" spans="7:8" ht="12.75" customHeight="1">
      <c r="G237" s="11"/>
      <c r="H237" s="11"/>
    </row>
    <row r="238" spans="7:8" ht="12.75" customHeight="1">
      <c r="G238" s="11"/>
      <c r="H238" s="11"/>
    </row>
    <row r="239" spans="7:8" ht="12.75" customHeight="1">
      <c r="G239" s="11"/>
      <c r="H239" s="11"/>
    </row>
    <row r="240" spans="7:8" ht="12.75" customHeight="1">
      <c r="G240" s="11"/>
      <c r="H240" s="11"/>
    </row>
    <row r="241" spans="7:8" ht="12.75" customHeight="1">
      <c r="G241" s="11"/>
      <c r="H241" s="11"/>
    </row>
    <row r="242" spans="7:8" ht="12.75" customHeight="1">
      <c r="G242" s="11"/>
      <c r="H242" s="11"/>
    </row>
    <row r="243" spans="7:8" ht="12.75" customHeight="1">
      <c r="G243" s="11"/>
      <c r="H243" s="11"/>
    </row>
    <row r="244" spans="7:8" ht="12.75" customHeight="1">
      <c r="G244" s="11"/>
      <c r="H244" s="11"/>
    </row>
    <row r="245" spans="7:8" ht="12.75" customHeight="1">
      <c r="G245" s="11"/>
      <c r="H245" s="11"/>
    </row>
    <row r="246" spans="7:8" ht="12.75" customHeight="1">
      <c r="G246" s="11"/>
      <c r="H246" s="11"/>
    </row>
    <row r="247" spans="7:8" ht="12.75" customHeight="1">
      <c r="G247" s="11"/>
      <c r="H247" s="11"/>
    </row>
    <row r="248" spans="7:8" ht="12.75" customHeight="1">
      <c r="G248" s="11"/>
      <c r="H248" s="11"/>
    </row>
    <row r="249" spans="7:8" ht="12.75" customHeight="1">
      <c r="G249" s="11"/>
      <c r="H249" s="11"/>
    </row>
    <row r="250" spans="7:8" ht="12.75" customHeight="1">
      <c r="G250" s="11"/>
      <c r="H250" s="11"/>
    </row>
    <row r="251" spans="7:8" ht="12.75" customHeight="1">
      <c r="G251" s="11"/>
      <c r="H251" s="11"/>
    </row>
    <row r="252" spans="7:8" ht="12.75" customHeight="1">
      <c r="G252" s="11"/>
      <c r="H252" s="11"/>
    </row>
    <row r="253" spans="7:8" ht="12.75" customHeight="1">
      <c r="G253" s="11"/>
      <c r="H253" s="11"/>
    </row>
    <row r="254" spans="7:8" ht="12.75" customHeight="1">
      <c r="G254" s="11"/>
      <c r="H254" s="11"/>
    </row>
    <row r="255" spans="7:8" ht="12.75" customHeight="1">
      <c r="G255" s="11"/>
      <c r="H255" s="11"/>
    </row>
    <row r="256" spans="7:8" ht="12.75" customHeight="1">
      <c r="G256" s="11"/>
      <c r="H256" s="11"/>
    </row>
    <row r="257" spans="7:8" ht="12.75" customHeight="1">
      <c r="G257" s="11"/>
      <c r="H257" s="11"/>
    </row>
    <row r="258" spans="7:8" ht="12.75" customHeight="1">
      <c r="G258" s="11"/>
      <c r="H258" s="11"/>
    </row>
    <row r="259" spans="7:8" ht="12.75" customHeight="1">
      <c r="G259" s="11"/>
      <c r="H259" s="11"/>
    </row>
    <row r="260" spans="7:8" ht="12.75" customHeight="1">
      <c r="G260" s="11"/>
      <c r="H260" s="11"/>
    </row>
    <row r="261" spans="7:8" ht="12.75" customHeight="1">
      <c r="G261" s="11"/>
      <c r="H261" s="11"/>
    </row>
    <row r="262" spans="7:8" ht="12.75" customHeight="1">
      <c r="G262" s="11"/>
      <c r="H262" s="11"/>
    </row>
    <row r="263" spans="7:8" ht="12.75" customHeight="1">
      <c r="G263" s="11"/>
      <c r="H263" s="11"/>
    </row>
    <row r="264" spans="7:8" ht="12.75" customHeight="1">
      <c r="G264" s="11"/>
      <c r="H264" s="11"/>
    </row>
    <row r="265" spans="7:8" ht="12.75" customHeight="1">
      <c r="G265" s="11"/>
      <c r="H265" s="11"/>
    </row>
    <row r="266" spans="7:8" ht="12.75" customHeight="1">
      <c r="G266" s="11"/>
      <c r="H266" s="11"/>
    </row>
    <row r="267" spans="7:8" ht="12.75" customHeight="1">
      <c r="G267" s="11"/>
      <c r="H267" s="11"/>
    </row>
    <row r="268" spans="7:8" ht="12.75" customHeight="1">
      <c r="G268" s="11"/>
      <c r="H268" s="11"/>
    </row>
    <row r="269" spans="7:8" ht="12.75" customHeight="1">
      <c r="G269" s="11"/>
      <c r="H269" s="11"/>
    </row>
    <row r="270" spans="7:8" ht="12.75" customHeight="1">
      <c r="G270" s="11"/>
      <c r="H270" s="11"/>
    </row>
    <row r="271" spans="7:8" ht="12.75" customHeight="1">
      <c r="G271" s="11"/>
      <c r="H271" s="11"/>
    </row>
    <row r="272" spans="7:8" ht="12.75" customHeight="1">
      <c r="G272" s="11"/>
      <c r="H272" s="11"/>
    </row>
    <row r="273" spans="7:8" ht="12.75" customHeight="1">
      <c r="G273" s="11"/>
      <c r="H273" s="11"/>
    </row>
    <row r="274" spans="7:8" ht="12.75" customHeight="1">
      <c r="G274" s="11"/>
      <c r="H274" s="11"/>
    </row>
    <row r="275" spans="7:8" ht="12.75" customHeight="1">
      <c r="G275" s="11"/>
      <c r="H275" s="11"/>
    </row>
    <row r="276" spans="7:8" ht="12.75" customHeight="1">
      <c r="G276" s="11"/>
      <c r="H276" s="11"/>
    </row>
    <row r="277" spans="7:8" ht="12.75" customHeight="1">
      <c r="G277" s="11"/>
      <c r="H277" s="11"/>
    </row>
    <row r="278" spans="7:8" ht="12.75" customHeight="1">
      <c r="G278" s="11"/>
      <c r="H278" s="11"/>
    </row>
    <row r="279" spans="7:8" ht="12.75" customHeight="1">
      <c r="G279" s="11"/>
      <c r="H279" s="11"/>
    </row>
    <row r="280" spans="7:8" ht="12.75" customHeight="1">
      <c r="G280" s="11"/>
      <c r="H280" s="11"/>
    </row>
    <row r="281" spans="7:8" ht="12.75" customHeight="1">
      <c r="G281" s="11"/>
      <c r="H281" s="11"/>
    </row>
    <row r="282" spans="7:8" ht="12.75" customHeight="1">
      <c r="G282" s="11"/>
      <c r="H282" s="11"/>
    </row>
    <row r="283" spans="7:8" ht="12.75" customHeight="1">
      <c r="G283" s="11"/>
      <c r="H283" s="11"/>
    </row>
    <row r="284" spans="7:8" ht="12.75" customHeight="1">
      <c r="G284" s="11"/>
      <c r="H284" s="11"/>
    </row>
    <row r="285" spans="7:8" ht="12.75" customHeight="1">
      <c r="G285" s="11"/>
      <c r="H285" s="11"/>
    </row>
    <row r="286" spans="7:8" ht="12.75" customHeight="1">
      <c r="G286" s="11"/>
      <c r="H286" s="11"/>
    </row>
    <row r="287" spans="7:8" ht="12.75" customHeight="1">
      <c r="G287" s="11"/>
      <c r="H287" s="11"/>
    </row>
    <row r="288" spans="7:8" ht="12.75" customHeight="1">
      <c r="G288" s="11"/>
      <c r="H288" s="11"/>
    </row>
    <row r="289" spans="7:8" ht="12.75" customHeight="1">
      <c r="G289" s="11"/>
      <c r="H289" s="11"/>
    </row>
    <row r="290" spans="7:8" ht="12.75" customHeight="1">
      <c r="G290" s="11"/>
      <c r="H290" s="11"/>
    </row>
    <row r="291" spans="7:8" ht="12.75" customHeight="1">
      <c r="G291" s="11"/>
      <c r="H291" s="11"/>
    </row>
    <row r="292" spans="7:8" ht="12.75" customHeight="1">
      <c r="G292" s="11"/>
      <c r="H292" s="11"/>
    </row>
    <row r="293" spans="7:8" ht="12.75" customHeight="1">
      <c r="G293" s="11"/>
      <c r="H293" s="11"/>
    </row>
    <row r="294" spans="7:8" ht="12.75" customHeight="1">
      <c r="G294" s="11"/>
      <c r="H294" s="11"/>
    </row>
    <row r="295" spans="7:8" ht="12.75" customHeight="1">
      <c r="G295" s="11"/>
      <c r="H295" s="11"/>
    </row>
    <row r="296" spans="7:8" ht="12.75" customHeight="1">
      <c r="G296" s="11"/>
      <c r="H296" s="11"/>
    </row>
    <row r="297" spans="7:8" ht="12.75" customHeight="1">
      <c r="G297" s="11"/>
      <c r="H297" s="11"/>
    </row>
    <row r="298" spans="7:8" ht="12.75" customHeight="1">
      <c r="G298" s="11"/>
      <c r="H298" s="11"/>
    </row>
    <row r="299" spans="7:8" ht="12.75" customHeight="1">
      <c r="G299" s="11"/>
      <c r="H299" s="11"/>
    </row>
    <row r="300" spans="7:8" ht="12.75" customHeight="1">
      <c r="G300" s="11"/>
      <c r="H300" s="11"/>
    </row>
    <row r="301" spans="7:8" ht="12.75" customHeight="1">
      <c r="G301" s="11"/>
      <c r="H301" s="11"/>
    </row>
    <row r="302" spans="7:8" ht="12.75" customHeight="1">
      <c r="G302" s="11"/>
      <c r="H302" s="11"/>
    </row>
    <row r="303" spans="7:8" ht="12.75" customHeight="1">
      <c r="G303" s="11"/>
      <c r="H303" s="11"/>
    </row>
    <row r="304" spans="7:8" ht="12.75" customHeight="1">
      <c r="G304" s="11"/>
      <c r="H304" s="11"/>
    </row>
    <row r="305" spans="7:8" ht="12.75" customHeight="1">
      <c r="G305" s="11"/>
      <c r="H305" s="11"/>
    </row>
    <row r="306" spans="7:8" ht="12.75" customHeight="1">
      <c r="G306" s="11"/>
      <c r="H306" s="11"/>
    </row>
    <row r="307" spans="7:8" ht="12.75" customHeight="1">
      <c r="G307" s="11"/>
      <c r="H307" s="11"/>
    </row>
    <row r="308" spans="7:8" ht="12.75" customHeight="1">
      <c r="G308" s="11"/>
      <c r="H308" s="11"/>
    </row>
    <row r="309" spans="7:8" ht="12.75" customHeight="1">
      <c r="G309" s="11"/>
      <c r="H309" s="11"/>
    </row>
    <row r="310" spans="7:8" ht="12.75" customHeight="1">
      <c r="G310" s="11"/>
      <c r="H310" s="11"/>
    </row>
    <row r="311" spans="7:8" ht="12.75" customHeight="1">
      <c r="G311" s="11"/>
      <c r="H311" s="11"/>
    </row>
    <row r="312" spans="7:8" ht="12.75" customHeight="1">
      <c r="G312" s="11"/>
      <c r="H312" s="11"/>
    </row>
    <row r="313" spans="7:8" ht="12.75" customHeight="1">
      <c r="G313" s="11"/>
      <c r="H313" s="11"/>
    </row>
    <row r="314" spans="7:8" ht="12.75" customHeight="1">
      <c r="G314" s="11"/>
      <c r="H314" s="11"/>
    </row>
    <row r="315" spans="7:8" ht="12.75" customHeight="1">
      <c r="G315" s="11"/>
      <c r="H315" s="11"/>
    </row>
    <row r="316" spans="7:8" ht="12.75" customHeight="1">
      <c r="G316" s="11"/>
      <c r="H316" s="11"/>
    </row>
    <row r="317" spans="7:8" ht="12.75" customHeight="1">
      <c r="G317" s="11"/>
      <c r="H317" s="11"/>
    </row>
    <row r="318" spans="7:8" ht="12.75" customHeight="1">
      <c r="G318" s="11"/>
      <c r="H318" s="11"/>
    </row>
    <row r="319" spans="7:8" ht="12.75" customHeight="1">
      <c r="G319" s="11"/>
      <c r="H319" s="11"/>
    </row>
    <row r="320" spans="7:8" ht="12.75" customHeight="1">
      <c r="G320" s="11"/>
      <c r="H320" s="11"/>
    </row>
    <row r="321" spans="7:8" ht="12.75" customHeight="1">
      <c r="G321" s="11"/>
      <c r="H321" s="11"/>
    </row>
    <row r="322" spans="7:8" ht="12.75" customHeight="1">
      <c r="G322" s="11"/>
      <c r="H322" s="11"/>
    </row>
    <row r="323" spans="7:8" ht="12.75" customHeight="1">
      <c r="G323" s="11"/>
      <c r="H323" s="11"/>
    </row>
    <row r="324" spans="7:8" ht="12.75" customHeight="1">
      <c r="G324" s="11"/>
      <c r="H324" s="11"/>
    </row>
    <row r="325" spans="7:8" ht="12.75" customHeight="1">
      <c r="G325" s="11"/>
      <c r="H325" s="11"/>
    </row>
    <row r="326" spans="7:8" ht="12.75" customHeight="1">
      <c r="G326" s="11"/>
      <c r="H326" s="11"/>
    </row>
    <row r="327" spans="7:8" ht="12.75" customHeight="1">
      <c r="G327" s="11"/>
      <c r="H327" s="11"/>
    </row>
    <row r="328" spans="7:8" ht="12.75" customHeight="1">
      <c r="G328" s="11"/>
      <c r="H328" s="11"/>
    </row>
    <row r="329" spans="7:8" ht="12.75" customHeight="1">
      <c r="G329" s="11"/>
      <c r="H329" s="11"/>
    </row>
    <row r="330" spans="7:8" ht="12.75" customHeight="1">
      <c r="G330" s="11"/>
      <c r="H330" s="11"/>
    </row>
    <row r="331" spans="7:8" ht="12.75" customHeight="1">
      <c r="G331" s="11"/>
      <c r="H331" s="11"/>
    </row>
    <row r="332" spans="7:8" ht="12.75" customHeight="1">
      <c r="G332" s="11"/>
      <c r="H332" s="11"/>
    </row>
    <row r="333" spans="7:8" ht="12.75" customHeight="1">
      <c r="G333" s="11"/>
      <c r="H333" s="11"/>
    </row>
    <row r="334" spans="7:8" ht="12.75" customHeight="1">
      <c r="G334" s="11"/>
      <c r="H334" s="11"/>
    </row>
    <row r="335" spans="7:8" ht="12.75" customHeight="1">
      <c r="G335" s="11"/>
      <c r="H335" s="11"/>
    </row>
    <row r="336" spans="7:8" ht="12.75" customHeight="1">
      <c r="G336" s="11"/>
      <c r="H336" s="11"/>
    </row>
    <row r="337" spans="7:8" ht="12.75" customHeight="1">
      <c r="G337" s="11"/>
      <c r="H337" s="11"/>
    </row>
    <row r="338" spans="7:8" ht="12.75" customHeight="1">
      <c r="G338" s="11"/>
      <c r="H338" s="11"/>
    </row>
    <row r="339" spans="7:8" ht="12.75" customHeight="1">
      <c r="G339" s="11"/>
      <c r="H339" s="11"/>
    </row>
    <row r="340" spans="7:8" ht="12.75" customHeight="1">
      <c r="G340" s="11"/>
      <c r="H340" s="11"/>
    </row>
    <row r="341" spans="7:8" ht="12.75" customHeight="1">
      <c r="G341" s="11"/>
      <c r="H341" s="11"/>
    </row>
    <row r="342" spans="7:8" ht="12.75" customHeight="1">
      <c r="G342" s="11"/>
      <c r="H342" s="11"/>
    </row>
    <row r="343" spans="7:8" ht="12.75" customHeight="1">
      <c r="G343" s="11"/>
      <c r="H343" s="11"/>
    </row>
    <row r="344" spans="7:8" ht="12.75" customHeight="1">
      <c r="G344" s="11"/>
      <c r="H344" s="11"/>
    </row>
    <row r="345" spans="7:8" ht="12.75" customHeight="1">
      <c r="G345" s="11"/>
      <c r="H345" s="11"/>
    </row>
    <row r="346" spans="7:8" ht="12.75" customHeight="1">
      <c r="G346" s="11"/>
      <c r="H346" s="11"/>
    </row>
    <row r="347" spans="7:8" ht="12.75" customHeight="1">
      <c r="G347" s="11"/>
      <c r="H347" s="11"/>
    </row>
    <row r="348" spans="7:8" ht="12.75" customHeight="1">
      <c r="G348" s="11"/>
      <c r="H348" s="11"/>
    </row>
    <row r="349" spans="7:8" ht="12.75" customHeight="1">
      <c r="G349" s="11"/>
      <c r="H349" s="11"/>
    </row>
    <row r="350" spans="7:8" ht="12.75" customHeight="1">
      <c r="G350" s="11"/>
      <c r="H350" s="11"/>
    </row>
    <row r="351" spans="7:8" ht="12.75" customHeight="1">
      <c r="G351" s="11"/>
      <c r="H351" s="11"/>
    </row>
    <row r="352" spans="7:8" ht="12.75" customHeight="1">
      <c r="G352" s="11"/>
      <c r="H352" s="11"/>
    </row>
    <row r="353" spans="7:8" ht="12.75" customHeight="1">
      <c r="G353" s="11"/>
      <c r="H353" s="11"/>
    </row>
    <row r="354" spans="7:8" ht="12.75" customHeight="1">
      <c r="G354" s="11"/>
      <c r="H354" s="11"/>
    </row>
    <row r="355" spans="7:8" ht="12.75" customHeight="1">
      <c r="G355" s="11"/>
      <c r="H355" s="11"/>
    </row>
    <row r="356" spans="7:8" ht="12.75" customHeight="1">
      <c r="G356" s="11"/>
      <c r="H356" s="11"/>
    </row>
    <row r="357" spans="7:8" ht="12.75" customHeight="1">
      <c r="G357" s="11"/>
      <c r="H357" s="11"/>
    </row>
    <row r="358" spans="7:8" ht="12.75" customHeight="1">
      <c r="G358" s="11"/>
      <c r="H358" s="11"/>
    </row>
    <row r="359" spans="7:8" ht="12.75" customHeight="1">
      <c r="G359" s="11"/>
      <c r="H359" s="11"/>
    </row>
    <row r="360" spans="7:8" ht="12.75" customHeight="1">
      <c r="G360" s="11"/>
      <c r="H360" s="11"/>
    </row>
    <row r="361" spans="7:8" ht="12.75" customHeight="1">
      <c r="G361" s="11"/>
      <c r="H361" s="11"/>
    </row>
    <row r="362" spans="7:8" ht="12.75" customHeight="1">
      <c r="G362" s="11"/>
      <c r="H362" s="11"/>
    </row>
    <row r="363" spans="7:8" ht="12.75" customHeight="1">
      <c r="G363" s="11"/>
      <c r="H363" s="11"/>
    </row>
    <row r="364" spans="7:8" ht="12.75" customHeight="1">
      <c r="G364" s="11"/>
      <c r="H364" s="11"/>
    </row>
    <row r="365" spans="7:8" ht="12.75" customHeight="1">
      <c r="G365" s="11"/>
      <c r="H365" s="11"/>
    </row>
    <row r="366" spans="7:8" ht="12.75" customHeight="1">
      <c r="G366" s="11"/>
      <c r="H366" s="11"/>
    </row>
    <row r="367" spans="7:8" ht="12.75" customHeight="1">
      <c r="G367" s="11"/>
      <c r="H367" s="11"/>
    </row>
    <row r="368" spans="7:8" ht="12.75" customHeight="1">
      <c r="G368" s="11"/>
      <c r="H368" s="11"/>
    </row>
    <row r="369" spans="7:8" ht="12.75" customHeight="1">
      <c r="G369" s="11"/>
      <c r="H369" s="11"/>
    </row>
    <row r="370" spans="7:8" ht="12.75" customHeight="1">
      <c r="G370" s="11"/>
      <c r="H370" s="11"/>
    </row>
    <row r="371" spans="7:8" ht="12.75" customHeight="1">
      <c r="G371" s="11"/>
      <c r="H371" s="11"/>
    </row>
    <row r="372" spans="7:8" ht="12.75" customHeight="1">
      <c r="G372" s="11"/>
      <c r="H372" s="11"/>
    </row>
    <row r="373" spans="7:8" ht="12.75" customHeight="1">
      <c r="G373" s="11"/>
      <c r="H373" s="11"/>
    </row>
    <row r="374" spans="7:8" ht="12.75" customHeight="1">
      <c r="G374" s="11"/>
      <c r="H374" s="11"/>
    </row>
    <row r="375" spans="7:8" ht="12.75" customHeight="1">
      <c r="G375" s="11"/>
      <c r="H375" s="11"/>
    </row>
    <row r="376" spans="7:8" ht="12.75" customHeight="1">
      <c r="G376" s="11"/>
      <c r="H376" s="11"/>
    </row>
    <row r="377" spans="7:8" ht="12.75" customHeight="1">
      <c r="G377" s="11"/>
      <c r="H377" s="11"/>
    </row>
    <row r="378" spans="7:8" ht="12.75" customHeight="1">
      <c r="G378" s="11"/>
      <c r="H378" s="11"/>
    </row>
    <row r="379" spans="7:8" ht="12.75" customHeight="1">
      <c r="G379" s="11"/>
      <c r="H379" s="11"/>
    </row>
    <row r="380" spans="7:8" ht="12.75" customHeight="1">
      <c r="G380" s="11"/>
      <c r="H380" s="11"/>
    </row>
    <row r="381" spans="7:8" ht="12.75" customHeight="1">
      <c r="G381" s="11"/>
      <c r="H381" s="11"/>
    </row>
    <row r="382" spans="7:8" ht="12.75" customHeight="1">
      <c r="G382" s="11"/>
      <c r="H382" s="11"/>
    </row>
    <row r="383" spans="7:8" ht="12.75" customHeight="1">
      <c r="G383" s="11"/>
      <c r="H383" s="11"/>
    </row>
    <row r="384" spans="7:8" ht="12.75" customHeight="1">
      <c r="G384" s="11"/>
      <c r="H384" s="11"/>
    </row>
    <row r="385" spans="7:8" ht="12.75" customHeight="1">
      <c r="G385" s="11"/>
      <c r="H385" s="11"/>
    </row>
    <row r="386" spans="7:8" ht="12.75" customHeight="1">
      <c r="G386" s="11"/>
      <c r="H386" s="11"/>
    </row>
    <row r="387" spans="7:8" ht="12.75" customHeight="1">
      <c r="G387" s="11"/>
      <c r="H387" s="11"/>
    </row>
    <row r="388" spans="7:8" ht="12.75" customHeight="1">
      <c r="G388" s="11"/>
      <c r="H388" s="11"/>
    </row>
    <row r="389" spans="7:8" ht="12.75" customHeight="1">
      <c r="G389" s="11"/>
      <c r="H389" s="11"/>
    </row>
    <row r="390" spans="7:8" ht="12.75" customHeight="1">
      <c r="G390" s="11"/>
      <c r="H390" s="11"/>
    </row>
    <row r="391" spans="7:8" ht="12.75" customHeight="1">
      <c r="G391" s="11"/>
      <c r="H391" s="11"/>
    </row>
    <row r="392" spans="7:8" ht="12.75" customHeight="1">
      <c r="G392" s="11"/>
      <c r="H392" s="11"/>
    </row>
    <row r="393" spans="7:8" ht="12.75" customHeight="1">
      <c r="G393" s="11"/>
      <c r="H393" s="11"/>
    </row>
    <row r="394" spans="7:8" ht="12.75" customHeight="1">
      <c r="G394" s="11"/>
      <c r="H394" s="11"/>
    </row>
    <row r="395" spans="7:8" ht="12.75" customHeight="1">
      <c r="G395" s="11"/>
      <c r="H395" s="11"/>
    </row>
    <row r="396" spans="7:8" ht="12.75" customHeight="1">
      <c r="G396" s="11"/>
      <c r="H396" s="11"/>
    </row>
    <row r="397" spans="7:8" ht="12.75" customHeight="1">
      <c r="G397" s="11"/>
      <c r="H397" s="11"/>
    </row>
    <row r="398" spans="7:8" ht="12.75" customHeight="1">
      <c r="G398" s="11"/>
      <c r="H398" s="11"/>
    </row>
    <row r="399" spans="7:8" ht="12.75" customHeight="1">
      <c r="G399" s="11"/>
      <c r="H399" s="11"/>
    </row>
    <row r="400" spans="7:8" ht="12.75" customHeight="1">
      <c r="G400" s="11"/>
      <c r="H400" s="11"/>
    </row>
    <row r="401" spans="7:8" ht="12.75" customHeight="1">
      <c r="G401" s="11"/>
      <c r="H401" s="11"/>
    </row>
    <row r="402" spans="7:8" ht="12.75" customHeight="1">
      <c r="G402" s="11"/>
      <c r="H402" s="11"/>
    </row>
    <row r="403" spans="7:8" ht="12.75" customHeight="1">
      <c r="G403" s="11"/>
      <c r="H403" s="11"/>
    </row>
    <row r="404" spans="7:8" ht="12.75" customHeight="1">
      <c r="G404" s="11"/>
      <c r="H404" s="11"/>
    </row>
    <row r="405" spans="7:8" ht="12.75" customHeight="1">
      <c r="G405" s="11"/>
      <c r="H405" s="11"/>
    </row>
    <row r="406" spans="7:8" ht="12.75" customHeight="1">
      <c r="G406" s="11"/>
      <c r="H406" s="11"/>
    </row>
    <row r="407" spans="7:8" ht="12.75" customHeight="1">
      <c r="G407" s="11"/>
      <c r="H407" s="11"/>
    </row>
    <row r="408" spans="7:8" ht="12.75" customHeight="1">
      <c r="G408" s="11"/>
      <c r="H408" s="11"/>
    </row>
    <row r="409" spans="7:8" ht="12.75" customHeight="1">
      <c r="G409" s="11"/>
      <c r="H409" s="11"/>
    </row>
    <row r="410" spans="7:8" ht="12.75" customHeight="1">
      <c r="G410" s="11"/>
      <c r="H410" s="11"/>
    </row>
    <row r="411" spans="7:8" ht="12.75" customHeight="1">
      <c r="G411" s="11"/>
      <c r="H411" s="11"/>
    </row>
    <row r="412" spans="7:8" ht="12.75" customHeight="1">
      <c r="G412" s="11"/>
      <c r="H412" s="11"/>
    </row>
    <row r="413" spans="7:8" ht="12.75" customHeight="1">
      <c r="G413" s="11"/>
      <c r="H413" s="11"/>
    </row>
    <row r="414" spans="7:8" ht="12.75" customHeight="1">
      <c r="G414" s="11"/>
      <c r="H414" s="11"/>
    </row>
    <row r="415" spans="7:8" ht="12.75" customHeight="1">
      <c r="G415" s="11"/>
      <c r="H415" s="11"/>
    </row>
    <row r="416" spans="7:8" ht="12.75" customHeight="1">
      <c r="G416" s="11"/>
      <c r="H416" s="11"/>
    </row>
    <row r="417" spans="7:8" ht="12.75" customHeight="1">
      <c r="G417" s="11"/>
      <c r="H417" s="11"/>
    </row>
    <row r="418" spans="7:8" ht="12.75" customHeight="1">
      <c r="G418" s="11"/>
      <c r="H418" s="11"/>
    </row>
    <row r="419" spans="7:8" ht="12.75" customHeight="1">
      <c r="G419" s="11"/>
      <c r="H419" s="11"/>
    </row>
    <row r="420" spans="7:8" ht="12.75" customHeight="1">
      <c r="G420" s="11"/>
      <c r="H420" s="11"/>
    </row>
    <row r="421" spans="7:8" ht="12.75" customHeight="1">
      <c r="G421" s="11"/>
      <c r="H421" s="11"/>
    </row>
    <row r="422" spans="7:8" ht="12.75" customHeight="1">
      <c r="G422" s="11"/>
      <c r="H422" s="11"/>
    </row>
    <row r="423" spans="7:8" ht="12.75" customHeight="1">
      <c r="G423" s="11"/>
      <c r="H423" s="11"/>
    </row>
    <row r="424" spans="7:8" ht="12.75" customHeight="1">
      <c r="G424" s="11"/>
      <c r="H424" s="11"/>
    </row>
    <row r="425" spans="7:8" ht="12.75" customHeight="1">
      <c r="G425" s="11"/>
      <c r="H425" s="11"/>
    </row>
    <row r="426" spans="7:8" ht="12.75" customHeight="1">
      <c r="G426" s="11"/>
      <c r="H426" s="11"/>
    </row>
    <row r="427" spans="7:8" ht="12.75" customHeight="1">
      <c r="G427" s="11"/>
      <c r="H427" s="11"/>
    </row>
    <row r="428" spans="7:8" ht="12.75" customHeight="1">
      <c r="G428" s="11"/>
      <c r="H428" s="11"/>
    </row>
    <row r="429" spans="7:8" ht="12.75" customHeight="1">
      <c r="G429" s="11"/>
      <c r="H429" s="11"/>
    </row>
    <row r="430" spans="7:8" ht="12.75" customHeight="1">
      <c r="G430" s="11"/>
      <c r="H430" s="11"/>
    </row>
    <row r="431" spans="7:8" ht="12.75" customHeight="1">
      <c r="G431" s="11"/>
      <c r="H431" s="11"/>
    </row>
    <row r="432" spans="7:8" ht="12.75" customHeight="1">
      <c r="G432" s="11"/>
      <c r="H432" s="11"/>
    </row>
    <row r="433" spans="7:8" ht="12.75" customHeight="1">
      <c r="G433" s="11"/>
      <c r="H433" s="11"/>
    </row>
    <row r="434" spans="7:8" ht="12.75" customHeight="1">
      <c r="G434" s="11"/>
      <c r="H434" s="11"/>
    </row>
    <row r="435" spans="7:8" ht="12.75" customHeight="1">
      <c r="G435" s="11"/>
      <c r="H435" s="11"/>
    </row>
    <row r="436" spans="7:8" ht="12.75" customHeight="1">
      <c r="G436" s="11"/>
      <c r="H436" s="11"/>
    </row>
    <row r="437" spans="7:8" ht="12.75" customHeight="1">
      <c r="G437" s="11"/>
      <c r="H437" s="11"/>
    </row>
    <row r="438" spans="7:8" ht="12.75" customHeight="1">
      <c r="G438" s="11"/>
      <c r="H438" s="11"/>
    </row>
    <row r="439" spans="7:8" ht="12.75" customHeight="1">
      <c r="G439" s="11"/>
      <c r="H439" s="11"/>
    </row>
    <row r="440" spans="7:8" ht="12.75" customHeight="1">
      <c r="G440" s="11"/>
      <c r="H440" s="11"/>
    </row>
    <row r="441" spans="7:8" ht="12.75" customHeight="1">
      <c r="G441" s="11"/>
      <c r="H441" s="11"/>
    </row>
    <row r="442" spans="7:8" ht="12.75" customHeight="1">
      <c r="G442" s="11"/>
      <c r="H442" s="11"/>
    </row>
    <row r="443" spans="7:8" ht="12.75" customHeight="1">
      <c r="G443" s="11"/>
      <c r="H443" s="11"/>
    </row>
    <row r="444" spans="7:8" ht="12.75" customHeight="1">
      <c r="G444" s="11"/>
      <c r="H444" s="11"/>
    </row>
    <row r="445" spans="7:8" ht="12.75" customHeight="1">
      <c r="G445" s="11"/>
      <c r="H445" s="11"/>
    </row>
    <row r="446" spans="7:8" ht="12.75" customHeight="1">
      <c r="G446" s="11"/>
      <c r="H446" s="11"/>
    </row>
    <row r="447" spans="7:8" ht="12.75" customHeight="1">
      <c r="G447" s="11"/>
      <c r="H447" s="11"/>
    </row>
    <row r="448" spans="7:8" ht="12.75" customHeight="1">
      <c r="G448" s="11"/>
      <c r="H448" s="11"/>
    </row>
    <row r="449" spans="7:8" ht="12.75" customHeight="1">
      <c r="G449" s="11"/>
      <c r="H449" s="11"/>
    </row>
    <row r="450" spans="7:8" ht="12.75" customHeight="1">
      <c r="G450" s="11"/>
      <c r="H450" s="11"/>
    </row>
    <row r="451" spans="7:8" ht="12.75" customHeight="1">
      <c r="G451" s="11"/>
      <c r="H451" s="11"/>
    </row>
    <row r="452" spans="7:8" ht="12.75" customHeight="1">
      <c r="G452" s="11"/>
      <c r="H452" s="11"/>
    </row>
    <row r="453" spans="7:8" ht="12.75" customHeight="1">
      <c r="G453" s="11"/>
      <c r="H453" s="11"/>
    </row>
    <row r="454" spans="7:8" ht="12.75" customHeight="1">
      <c r="G454" s="11"/>
      <c r="H454" s="11"/>
    </row>
    <row r="455" spans="7:8" ht="12.75" customHeight="1">
      <c r="G455" s="11"/>
      <c r="H455" s="11"/>
    </row>
    <row r="456" spans="7:8" ht="12.75" customHeight="1">
      <c r="G456" s="11"/>
      <c r="H456" s="11"/>
    </row>
    <row r="457" spans="7:8" ht="12.75" customHeight="1">
      <c r="G457" s="11"/>
      <c r="H457" s="11"/>
    </row>
    <row r="458" spans="7:8" ht="12.75" customHeight="1">
      <c r="G458" s="11"/>
      <c r="H458" s="11"/>
    </row>
    <row r="459" spans="7:8" ht="12.75" customHeight="1">
      <c r="G459" s="11"/>
      <c r="H459" s="11"/>
    </row>
    <row r="460" spans="7:8" ht="12.75" customHeight="1">
      <c r="G460" s="11"/>
      <c r="H460" s="11"/>
    </row>
    <row r="461" spans="7:8" ht="12.75" customHeight="1">
      <c r="G461" s="11"/>
      <c r="H461" s="11"/>
    </row>
    <row r="462" spans="7:8" ht="12.75" customHeight="1">
      <c r="G462" s="11"/>
      <c r="H462" s="11"/>
    </row>
    <row r="463" spans="7:8" ht="12.75" customHeight="1">
      <c r="G463" s="11"/>
      <c r="H463" s="11"/>
    </row>
    <row r="464" spans="7:8" ht="12.75" customHeight="1">
      <c r="G464" s="11"/>
      <c r="H464" s="11"/>
    </row>
    <row r="465" spans="7:8" ht="12.75" customHeight="1">
      <c r="G465" s="11"/>
      <c r="H465" s="11"/>
    </row>
    <row r="466" spans="7:8" ht="12.75" customHeight="1">
      <c r="G466" s="11"/>
      <c r="H466" s="11"/>
    </row>
    <row r="467" spans="7:8" ht="12.75" customHeight="1">
      <c r="G467" s="11"/>
      <c r="H467" s="11"/>
    </row>
    <row r="468" spans="7:8" ht="12.75" customHeight="1">
      <c r="G468" s="11"/>
      <c r="H468" s="11"/>
    </row>
    <row r="469" spans="7:8" ht="12.75" customHeight="1">
      <c r="G469" s="11"/>
      <c r="H469" s="11"/>
    </row>
    <row r="470" spans="7:8" ht="12.75" customHeight="1">
      <c r="G470" s="11"/>
      <c r="H470" s="11"/>
    </row>
    <row r="471" spans="7:8" ht="12.75" customHeight="1">
      <c r="G471" s="11"/>
      <c r="H471" s="11"/>
    </row>
    <row r="472" spans="7:8" ht="12.75" customHeight="1">
      <c r="G472" s="11"/>
      <c r="H472" s="11"/>
    </row>
    <row r="473" spans="7:8" ht="12.75" customHeight="1">
      <c r="G473" s="11"/>
      <c r="H473" s="11"/>
    </row>
    <row r="474" spans="7:8" ht="12.75" customHeight="1">
      <c r="G474" s="11"/>
      <c r="H474" s="11"/>
    </row>
    <row r="475" spans="7:8" ht="12.75" customHeight="1">
      <c r="G475" s="11"/>
      <c r="H475" s="11"/>
    </row>
    <row r="476" spans="7:8" ht="12.75" customHeight="1">
      <c r="G476" s="11"/>
      <c r="H476" s="11"/>
    </row>
    <row r="477" spans="7:8" ht="12.75" customHeight="1">
      <c r="G477" s="11"/>
      <c r="H477" s="11"/>
    </row>
    <row r="478" spans="7:8" ht="12.75" customHeight="1">
      <c r="G478" s="11"/>
      <c r="H478" s="11"/>
    </row>
    <row r="479" spans="7:8" ht="12.75" customHeight="1">
      <c r="G479" s="11"/>
      <c r="H479" s="11"/>
    </row>
    <row r="480" spans="7:8" ht="12.75" customHeight="1">
      <c r="G480" s="11"/>
      <c r="H480" s="11"/>
    </row>
    <row r="481" spans="7:8" ht="12.75" customHeight="1">
      <c r="G481" s="11"/>
      <c r="H481" s="11"/>
    </row>
    <row r="482" spans="7:8" ht="12.75" customHeight="1">
      <c r="G482" s="11"/>
      <c r="H482" s="11"/>
    </row>
    <row r="483" spans="7:8" ht="12.75" customHeight="1">
      <c r="G483" s="11"/>
      <c r="H483" s="11"/>
    </row>
    <row r="484" spans="7:8" ht="12.75" customHeight="1">
      <c r="G484" s="11"/>
      <c r="H484" s="11"/>
    </row>
    <row r="485" spans="7:8" ht="12.75" customHeight="1">
      <c r="G485" s="11"/>
      <c r="H485" s="11"/>
    </row>
    <row r="486" spans="7:8" ht="12.75" customHeight="1">
      <c r="G486" s="11"/>
      <c r="H486" s="11"/>
    </row>
    <row r="487" spans="7:8" ht="12.75" customHeight="1">
      <c r="G487" s="11"/>
      <c r="H487" s="11"/>
    </row>
    <row r="488" spans="7:8" ht="12.75" customHeight="1">
      <c r="G488" s="11"/>
      <c r="H488" s="11"/>
    </row>
    <row r="489" spans="7:8" ht="12.75" customHeight="1">
      <c r="G489" s="11"/>
      <c r="H489" s="11"/>
    </row>
    <row r="490" spans="7:8" ht="12.75" customHeight="1">
      <c r="G490" s="11"/>
      <c r="H490" s="11"/>
    </row>
    <row r="491" spans="7:8" ht="12.75" customHeight="1">
      <c r="G491" s="11"/>
      <c r="H491" s="11"/>
    </row>
    <row r="492" spans="7:8" ht="12.75" customHeight="1">
      <c r="G492" s="11"/>
      <c r="H492" s="11"/>
    </row>
    <row r="493" spans="7:8" ht="12.75" customHeight="1">
      <c r="G493" s="11"/>
      <c r="H493" s="11"/>
    </row>
    <row r="494" spans="7:8" ht="12.75" customHeight="1">
      <c r="G494" s="11"/>
      <c r="H494" s="11"/>
    </row>
    <row r="495" spans="7:8" ht="12.75" customHeight="1">
      <c r="G495" s="11"/>
      <c r="H495" s="11"/>
    </row>
    <row r="496" spans="7:8" ht="12.75" customHeight="1">
      <c r="G496" s="11"/>
      <c r="H496" s="11"/>
    </row>
    <row r="497" spans="7:8" ht="12.75" customHeight="1">
      <c r="G497" s="11"/>
      <c r="H497" s="11"/>
    </row>
    <row r="498" spans="7:8" ht="12.75" customHeight="1">
      <c r="G498" s="11"/>
      <c r="H498" s="11"/>
    </row>
    <row r="499" spans="7:8" ht="12.75" customHeight="1">
      <c r="G499" s="11"/>
      <c r="H499" s="11"/>
    </row>
    <row r="500" spans="7:8" ht="12.75" customHeight="1">
      <c r="G500" s="11"/>
      <c r="H500" s="11"/>
    </row>
    <row r="501" spans="7:8" ht="12.75" customHeight="1">
      <c r="G501" s="11"/>
      <c r="H501" s="11"/>
    </row>
    <row r="502" spans="7:8" ht="12.75" customHeight="1">
      <c r="G502" s="11"/>
      <c r="H502" s="11"/>
    </row>
    <row r="503" spans="7:8" ht="12.75" customHeight="1">
      <c r="G503" s="11"/>
      <c r="H503" s="11"/>
    </row>
    <row r="504" spans="7:8" ht="12.75" customHeight="1">
      <c r="G504" s="11"/>
      <c r="H504" s="11"/>
    </row>
    <row r="505" spans="7:8" ht="12.75" customHeight="1">
      <c r="G505" s="11"/>
      <c r="H505" s="11"/>
    </row>
    <row r="506" spans="7:8" ht="12.75" customHeight="1">
      <c r="G506" s="11"/>
      <c r="H506" s="11"/>
    </row>
    <row r="507" spans="7:8" ht="12.75" customHeight="1">
      <c r="G507" s="11"/>
      <c r="H507" s="11"/>
    </row>
    <row r="508" spans="7:8" ht="12.75" customHeight="1">
      <c r="G508" s="11"/>
      <c r="H508" s="11"/>
    </row>
    <row r="509" spans="7:8" ht="12.75" customHeight="1">
      <c r="G509" s="11"/>
      <c r="H509" s="11"/>
    </row>
    <row r="510" spans="7:8" ht="12.75" customHeight="1">
      <c r="G510" s="11"/>
      <c r="H510" s="11"/>
    </row>
    <row r="511" spans="7:8" ht="12.75" customHeight="1">
      <c r="G511" s="11"/>
      <c r="H511" s="11"/>
    </row>
    <row r="512" spans="7:8" ht="12.75" customHeight="1">
      <c r="G512" s="11"/>
      <c r="H512" s="11"/>
    </row>
    <row r="513" spans="7:8" ht="12.75" customHeight="1">
      <c r="G513" s="11"/>
      <c r="H513" s="11"/>
    </row>
    <row r="514" spans="7:8" ht="12.75" customHeight="1">
      <c r="G514" s="11"/>
      <c r="H514" s="11"/>
    </row>
    <row r="515" spans="7:8" ht="12.75" customHeight="1">
      <c r="G515" s="11"/>
      <c r="H515" s="11"/>
    </row>
    <row r="516" spans="7:8" ht="12.75" customHeight="1">
      <c r="G516" s="11"/>
      <c r="H516" s="11"/>
    </row>
    <row r="517" spans="7:8" ht="12.75" customHeight="1">
      <c r="G517" s="11"/>
      <c r="H517" s="11"/>
    </row>
    <row r="518" spans="7:8" ht="12.75" customHeight="1">
      <c r="G518" s="11"/>
      <c r="H518" s="11"/>
    </row>
    <row r="519" spans="7:8" ht="12.75" customHeight="1">
      <c r="G519" s="11"/>
      <c r="H519" s="11"/>
    </row>
    <row r="520" spans="7:8" ht="12.75" customHeight="1">
      <c r="G520" s="11"/>
      <c r="H520" s="11"/>
    </row>
    <row r="521" spans="7:8" ht="12.75" customHeight="1">
      <c r="G521" s="11"/>
      <c r="H521" s="11"/>
    </row>
    <row r="522" spans="7:8" ht="12.75" customHeight="1">
      <c r="G522" s="11"/>
      <c r="H522" s="11"/>
    </row>
    <row r="523" spans="7:8" ht="12.75" customHeight="1">
      <c r="G523" s="11"/>
      <c r="H523" s="11"/>
    </row>
    <row r="524" spans="7:8" ht="12.75" customHeight="1">
      <c r="G524" s="11"/>
      <c r="H524" s="11"/>
    </row>
    <row r="525" spans="7:8" ht="12.75" customHeight="1">
      <c r="G525" s="11"/>
      <c r="H525" s="11"/>
    </row>
    <row r="526" spans="7:8" ht="12.75" customHeight="1">
      <c r="G526" s="11"/>
      <c r="H526" s="11"/>
    </row>
    <row r="527" spans="7:8" ht="12.75" customHeight="1">
      <c r="G527" s="11"/>
      <c r="H527" s="11"/>
    </row>
    <row r="528" spans="7:8" ht="12.75" customHeight="1">
      <c r="G528" s="11"/>
      <c r="H528" s="11"/>
    </row>
    <row r="529" spans="7:8" ht="12.75" customHeight="1">
      <c r="G529" s="11"/>
      <c r="H529" s="11"/>
    </row>
    <row r="530" spans="7:8" ht="12.75" customHeight="1">
      <c r="G530" s="11"/>
      <c r="H530" s="11"/>
    </row>
    <row r="531" spans="7:8" ht="12.75" customHeight="1">
      <c r="G531" s="11"/>
      <c r="H531" s="11"/>
    </row>
    <row r="532" spans="7:8" ht="12.75" customHeight="1">
      <c r="G532" s="11"/>
      <c r="H532" s="11"/>
    </row>
    <row r="533" spans="7:8" ht="12.75" customHeight="1">
      <c r="G533" s="11"/>
      <c r="H533" s="11"/>
    </row>
    <row r="534" spans="7:8" ht="12.75" customHeight="1">
      <c r="G534" s="11"/>
      <c r="H534" s="11"/>
    </row>
    <row r="535" spans="7:8" ht="12.75" customHeight="1">
      <c r="G535" s="11"/>
      <c r="H535" s="11"/>
    </row>
    <row r="536" spans="7:8" ht="12.75" customHeight="1">
      <c r="G536" s="11"/>
      <c r="H536" s="11"/>
    </row>
    <row r="537" spans="7:8" ht="12.75" customHeight="1">
      <c r="G537" s="11"/>
      <c r="H537" s="11"/>
    </row>
    <row r="538" spans="7:8" ht="12.75" customHeight="1">
      <c r="G538" s="11"/>
      <c r="H538" s="11"/>
    </row>
    <row r="539" spans="7:8" ht="12.75" customHeight="1">
      <c r="G539" s="11"/>
      <c r="H539" s="11"/>
    </row>
    <row r="540" spans="7:8" ht="12.75" customHeight="1">
      <c r="G540" s="11"/>
      <c r="H540" s="11"/>
    </row>
    <row r="541" spans="7:8" ht="12.75" customHeight="1">
      <c r="G541" s="11"/>
      <c r="H541" s="11"/>
    </row>
    <row r="542" spans="7:8" ht="12.75" customHeight="1">
      <c r="G542" s="11"/>
      <c r="H542" s="11"/>
    </row>
    <row r="543" spans="7:8" ht="12.75" customHeight="1">
      <c r="G543" s="11"/>
      <c r="H543" s="11"/>
    </row>
    <row r="544" spans="7:8" ht="12.75" customHeight="1">
      <c r="G544" s="11"/>
      <c r="H544" s="11"/>
    </row>
    <row r="545" spans="7:8" ht="12.75" customHeight="1">
      <c r="G545" s="11"/>
      <c r="H545" s="11"/>
    </row>
    <row r="546" spans="7:8" ht="12.75" customHeight="1">
      <c r="G546" s="11"/>
      <c r="H546" s="11"/>
    </row>
    <row r="547" spans="7:8" ht="12.75" customHeight="1">
      <c r="G547" s="11"/>
      <c r="H547" s="11"/>
    </row>
    <row r="548" spans="7:8" ht="12.75" customHeight="1">
      <c r="G548" s="11"/>
      <c r="H548" s="11"/>
    </row>
    <row r="549" spans="7:8" ht="12.75" customHeight="1">
      <c r="G549" s="11"/>
      <c r="H549" s="11"/>
    </row>
    <row r="550" spans="7:8" ht="12.75" customHeight="1">
      <c r="G550" s="11"/>
      <c r="H550" s="11"/>
    </row>
    <row r="551" spans="7:8" ht="12.75" customHeight="1">
      <c r="G551" s="11"/>
      <c r="H551" s="11"/>
    </row>
    <row r="552" spans="7:8" ht="12.75" customHeight="1">
      <c r="G552" s="11"/>
      <c r="H552" s="11"/>
    </row>
    <row r="553" spans="7:8" ht="12.75" customHeight="1">
      <c r="G553" s="11"/>
      <c r="H553" s="11"/>
    </row>
    <row r="554" spans="7:8" ht="12.75" customHeight="1">
      <c r="G554" s="11"/>
      <c r="H554" s="11"/>
    </row>
    <row r="555" spans="7:8" ht="12.75" customHeight="1">
      <c r="G555" s="11"/>
      <c r="H555" s="11"/>
    </row>
    <row r="556" spans="7:8" ht="12.75" customHeight="1">
      <c r="G556" s="11"/>
      <c r="H556" s="11"/>
    </row>
    <row r="557" spans="7:8" ht="12.75" customHeight="1">
      <c r="G557" s="11"/>
      <c r="H557" s="11"/>
    </row>
    <row r="558" spans="7:8" ht="12.75" customHeight="1">
      <c r="G558" s="11"/>
      <c r="H558" s="11"/>
    </row>
    <row r="559" spans="7:8" ht="12.75" customHeight="1">
      <c r="G559" s="11"/>
      <c r="H559" s="11"/>
    </row>
    <row r="560" spans="7:8" ht="12.75" customHeight="1">
      <c r="G560" s="11"/>
      <c r="H560" s="11"/>
    </row>
    <row r="561" spans="7:8" ht="12.75" customHeight="1">
      <c r="G561" s="11"/>
      <c r="H561" s="11"/>
    </row>
    <row r="562" spans="7:8" ht="12.75" customHeight="1">
      <c r="G562" s="11"/>
      <c r="H562" s="11"/>
    </row>
    <row r="563" spans="7:8" ht="12.75" customHeight="1">
      <c r="G563" s="11"/>
      <c r="H563" s="11"/>
    </row>
    <row r="564" spans="7:8" ht="12.75" customHeight="1">
      <c r="G564" s="11"/>
      <c r="H564" s="11"/>
    </row>
    <row r="565" spans="7:8" ht="12.75" customHeight="1">
      <c r="G565" s="11"/>
      <c r="H565" s="11"/>
    </row>
    <row r="566" spans="7:8" ht="12.75" customHeight="1">
      <c r="G566" s="11"/>
      <c r="H566" s="11"/>
    </row>
    <row r="567" spans="7:8" ht="12.75" customHeight="1">
      <c r="G567" s="11"/>
      <c r="H567" s="11"/>
    </row>
    <row r="568" spans="7:8" ht="12.75" customHeight="1">
      <c r="G568" s="11"/>
      <c r="H568" s="11"/>
    </row>
    <row r="569" spans="7:8" ht="12.75" customHeight="1">
      <c r="G569" s="11"/>
      <c r="H569" s="11"/>
    </row>
    <row r="570" spans="7:8" ht="12.75" customHeight="1">
      <c r="G570" s="11"/>
      <c r="H570" s="11"/>
    </row>
    <row r="571" spans="7:8" ht="12.75" customHeight="1">
      <c r="G571" s="11"/>
      <c r="H571" s="11"/>
    </row>
    <row r="572" spans="7:8" ht="12.75" customHeight="1">
      <c r="G572" s="11"/>
      <c r="H572" s="11"/>
    </row>
    <row r="573" spans="7:8" ht="12.75" customHeight="1">
      <c r="G573" s="11"/>
      <c r="H573" s="11"/>
    </row>
    <row r="574" spans="7:8" ht="12.75" customHeight="1">
      <c r="G574" s="11"/>
      <c r="H574" s="11"/>
    </row>
    <row r="575" spans="7:8" ht="12.75" customHeight="1">
      <c r="G575" s="11"/>
      <c r="H575" s="11"/>
    </row>
    <row r="576" spans="7:8" ht="12.75" customHeight="1">
      <c r="G576" s="11"/>
      <c r="H576" s="11"/>
    </row>
    <row r="577" spans="7:8" ht="12.75" customHeight="1">
      <c r="G577" s="11"/>
      <c r="H577" s="11"/>
    </row>
    <row r="578" spans="7:8" ht="12.75" customHeight="1">
      <c r="G578" s="11"/>
      <c r="H578" s="11"/>
    </row>
    <row r="579" spans="7:8" ht="12.75" customHeight="1">
      <c r="G579" s="11"/>
      <c r="H579" s="11"/>
    </row>
    <row r="580" spans="7:8" ht="12.75" customHeight="1">
      <c r="G580" s="11"/>
      <c r="H580" s="11"/>
    </row>
    <row r="581" spans="7:8" ht="12.75" customHeight="1">
      <c r="G581" s="11"/>
      <c r="H581" s="11"/>
    </row>
    <row r="582" spans="7:8" ht="12.75" customHeight="1">
      <c r="G582" s="11"/>
      <c r="H582" s="11"/>
    </row>
    <row r="583" spans="7:8" ht="12.75" customHeight="1">
      <c r="G583" s="11"/>
      <c r="H583" s="11"/>
    </row>
    <row r="584" spans="7:8" ht="12.75" customHeight="1">
      <c r="G584" s="11"/>
      <c r="H584" s="11"/>
    </row>
    <row r="585" spans="7:8" ht="12.75" customHeight="1">
      <c r="G585" s="11"/>
      <c r="H585" s="11"/>
    </row>
    <row r="586" spans="7:8" ht="12.75" customHeight="1">
      <c r="G586" s="11"/>
      <c r="H586" s="11"/>
    </row>
    <row r="587" spans="7:8" ht="12.75" customHeight="1">
      <c r="G587" s="11"/>
      <c r="H587" s="11"/>
    </row>
    <row r="588" spans="7:8" ht="12.75" customHeight="1">
      <c r="G588" s="11"/>
      <c r="H588" s="11"/>
    </row>
    <row r="589" spans="7:8" ht="12.75" customHeight="1">
      <c r="G589" s="11"/>
      <c r="H589" s="11"/>
    </row>
    <row r="590" spans="7:8" ht="12.75" customHeight="1">
      <c r="G590" s="11"/>
      <c r="H590" s="11"/>
    </row>
    <row r="591" spans="7:8" ht="12.75" customHeight="1">
      <c r="G591" s="11"/>
      <c r="H591" s="11"/>
    </row>
    <row r="592" spans="7:8" ht="12.75" customHeight="1">
      <c r="G592" s="11"/>
      <c r="H592" s="11"/>
    </row>
    <row r="593" spans="7:8" ht="12.75" customHeight="1">
      <c r="G593" s="11"/>
      <c r="H593" s="11"/>
    </row>
    <row r="594" spans="7:8" ht="12.75" customHeight="1">
      <c r="G594" s="11"/>
      <c r="H594" s="11"/>
    </row>
    <row r="595" spans="7:8" ht="12.75" customHeight="1">
      <c r="G595" s="11"/>
      <c r="H595" s="11"/>
    </row>
    <row r="596" spans="7:8" ht="12.75" customHeight="1">
      <c r="G596" s="11"/>
      <c r="H596" s="11"/>
    </row>
    <row r="597" spans="7:8" ht="12.75" customHeight="1">
      <c r="G597" s="11"/>
      <c r="H597" s="11"/>
    </row>
    <row r="598" spans="7:8" ht="12.75" customHeight="1">
      <c r="G598" s="11"/>
      <c r="H598" s="11"/>
    </row>
    <row r="599" spans="7:8" ht="12.75" customHeight="1">
      <c r="G599" s="11"/>
      <c r="H599" s="11"/>
    </row>
    <row r="600" spans="7:8" ht="12.75" customHeight="1">
      <c r="G600" s="11"/>
      <c r="H600" s="11"/>
    </row>
    <row r="601" spans="7:8" ht="12.75" customHeight="1">
      <c r="G601" s="11"/>
      <c r="H601" s="11"/>
    </row>
    <row r="602" spans="7:8" ht="12.75" customHeight="1">
      <c r="G602" s="11"/>
      <c r="H602" s="11"/>
    </row>
    <row r="603" spans="7:8" ht="12.75" customHeight="1">
      <c r="G603" s="11"/>
      <c r="H603" s="11"/>
    </row>
    <row r="604" spans="7:8" ht="12.75" customHeight="1">
      <c r="G604" s="11"/>
      <c r="H604" s="11"/>
    </row>
    <row r="605" spans="7:8" ht="12.75" customHeight="1">
      <c r="G605" s="11"/>
      <c r="H605" s="11"/>
    </row>
    <row r="606" spans="7:8" ht="12.75" customHeight="1">
      <c r="G606" s="11"/>
      <c r="H606" s="11"/>
    </row>
    <row r="607" spans="7:8" ht="12.75" customHeight="1">
      <c r="G607" s="11"/>
      <c r="H607" s="11"/>
    </row>
    <row r="608" spans="7:8" ht="12.75" customHeight="1">
      <c r="G608" s="11"/>
      <c r="H608" s="11"/>
    </row>
    <row r="609" spans="7:8" ht="12.75" customHeight="1">
      <c r="G609" s="11"/>
      <c r="H609" s="11"/>
    </row>
    <row r="610" spans="7:8" ht="12.75" customHeight="1">
      <c r="G610" s="11"/>
      <c r="H610" s="11"/>
    </row>
    <row r="611" spans="7:8" ht="12.75" customHeight="1">
      <c r="G611" s="11"/>
      <c r="H611" s="11"/>
    </row>
    <row r="612" spans="7:8" ht="12.75" customHeight="1">
      <c r="G612" s="11"/>
      <c r="H612" s="11"/>
    </row>
    <row r="613" spans="7:8" ht="12.75" customHeight="1">
      <c r="G613" s="11"/>
      <c r="H613" s="11"/>
    </row>
    <row r="614" spans="7:8" ht="12.75" customHeight="1">
      <c r="G614" s="11"/>
      <c r="H614" s="11"/>
    </row>
    <row r="615" spans="7:8" ht="12.75" customHeight="1">
      <c r="G615" s="11"/>
      <c r="H615" s="11"/>
    </row>
    <row r="616" spans="7:8" ht="12.75" customHeight="1">
      <c r="G616" s="11"/>
      <c r="H616" s="11"/>
    </row>
    <row r="617" spans="7:8" ht="12.75" customHeight="1">
      <c r="G617" s="11"/>
      <c r="H617" s="11"/>
    </row>
    <row r="618" spans="7:8" ht="12.75" customHeight="1">
      <c r="G618" s="11"/>
      <c r="H618" s="11"/>
    </row>
    <row r="619" spans="7:8" ht="12.75" customHeight="1">
      <c r="G619" s="11"/>
      <c r="H619" s="11"/>
    </row>
    <row r="620" spans="7:8" ht="12.75" customHeight="1">
      <c r="G620" s="11"/>
      <c r="H620" s="11"/>
    </row>
    <row r="621" spans="7:8" ht="12.75" customHeight="1">
      <c r="G621" s="11"/>
      <c r="H621" s="11"/>
    </row>
    <row r="622" spans="7:8" ht="12.75" customHeight="1">
      <c r="G622" s="11"/>
      <c r="H622" s="11"/>
    </row>
    <row r="623" spans="7:8" ht="12.75" customHeight="1">
      <c r="G623" s="11"/>
      <c r="H623" s="11"/>
    </row>
    <row r="624" spans="7:8" ht="12.75" customHeight="1">
      <c r="G624" s="11"/>
      <c r="H624" s="11"/>
    </row>
    <row r="625" spans="7:8" ht="12.75" customHeight="1">
      <c r="G625" s="11"/>
      <c r="H625" s="11"/>
    </row>
    <row r="626" spans="7:8" ht="12.75" customHeight="1">
      <c r="G626" s="11"/>
      <c r="H626" s="11"/>
    </row>
    <row r="627" spans="7:8" ht="12.75" customHeight="1">
      <c r="G627" s="11"/>
      <c r="H627" s="11"/>
    </row>
    <row r="628" spans="7:8" ht="12.75" customHeight="1">
      <c r="G628" s="11"/>
      <c r="H628" s="11"/>
    </row>
    <row r="629" spans="7:8" ht="12.75" customHeight="1">
      <c r="G629" s="11"/>
      <c r="H629" s="11"/>
    </row>
    <row r="630" spans="7:8" ht="12.75" customHeight="1">
      <c r="G630" s="11"/>
      <c r="H630" s="11"/>
    </row>
    <row r="631" spans="7:8" ht="12.75" customHeight="1">
      <c r="G631" s="11"/>
      <c r="H631" s="11"/>
    </row>
    <row r="632" spans="7:8" ht="12.75" customHeight="1">
      <c r="G632" s="11"/>
      <c r="H632" s="11"/>
    </row>
    <row r="633" spans="7:8" ht="12.75" customHeight="1">
      <c r="G633" s="11"/>
      <c r="H633" s="11"/>
    </row>
    <row r="634" spans="7:8" ht="12.75" customHeight="1">
      <c r="G634" s="11"/>
      <c r="H634" s="11"/>
    </row>
    <row r="635" spans="7:8" ht="12.75" customHeight="1">
      <c r="G635" s="11"/>
      <c r="H635" s="11"/>
    </row>
    <row r="636" spans="7:8" ht="12.75" customHeight="1">
      <c r="G636" s="11"/>
      <c r="H636" s="11"/>
    </row>
    <row r="637" spans="7:8" ht="12.75" customHeight="1">
      <c r="G637" s="11"/>
      <c r="H637" s="11"/>
    </row>
    <row r="638" spans="7:8" ht="12.75" customHeight="1">
      <c r="G638" s="11"/>
      <c r="H638" s="11"/>
    </row>
    <row r="639" spans="7:8" ht="12.75" customHeight="1">
      <c r="G639" s="11"/>
      <c r="H639" s="11"/>
    </row>
    <row r="640" spans="7:8" ht="12.75" customHeight="1">
      <c r="G640" s="11"/>
      <c r="H640" s="11"/>
    </row>
    <row r="641" spans="7:8" ht="12.75" customHeight="1">
      <c r="G641" s="11"/>
      <c r="H641" s="11"/>
    </row>
    <row r="642" spans="7:8" ht="12.75" customHeight="1">
      <c r="G642" s="11"/>
      <c r="H642" s="11"/>
    </row>
    <row r="643" spans="7:8" ht="12.75" customHeight="1">
      <c r="G643" s="11"/>
      <c r="H643" s="11"/>
    </row>
    <row r="644" spans="7:8" ht="12.75" customHeight="1">
      <c r="G644" s="11"/>
      <c r="H644" s="11"/>
    </row>
    <row r="645" spans="7:8" ht="12.75" customHeight="1">
      <c r="G645" s="11"/>
      <c r="H645" s="11"/>
    </row>
    <row r="646" spans="7:8" ht="12.75" customHeight="1">
      <c r="G646" s="11"/>
      <c r="H646" s="11"/>
    </row>
    <row r="647" spans="7:8" ht="12.75" customHeight="1">
      <c r="G647" s="11"/>
      <c r="H647" s="11"/>
    </row>
    <row r="648" spans="7:8" ht="12.75" customHeight="1">
      <c r="G648" s="11"/>
      <c r="H648" s="11"/>
    </row>
    <row r="649" spans="7:8" ht="12.75" customHeight="1">
      <c r="G649" s="11"/>
      <c r="H649" s="11"/>
    </row>
    <row r="650" spans="7:8" ht="12.75" customHeight="1">
      <c r="G650" s="11"/>
      <c r="H650" s="11"/>
    </row>
    <row r="651" spans="7:8" ht="12.75" customHeight="1">
      <c r="G651" s="11"/>
      <c r="H651" s="11"/>
    </row>
    <row r="652" spans="7:8" ht="12.75" customHeight="1">
      <c r="G652" s="11"/>
      <c r="H652" s="11"/>
    </row>
    <row r="653" spans="7:8" ht="12.75" customHeight="1">
      <c r="G653" s="11"/>
      <c r="H653" s="11"/>
    </row>
    <row r="654" spans="7:8" ht="12.75" customHeight="1">
      <c r="G654" s="11"/>
      <c r="H654" s="11"/>
    </row>
    <row r="655" spans="7:8" ht="12.75" customHeight="1">
      <c r="G655" s="11"/>
      <c r="H655" s="11"/>
    </row>
    <row r="656" spans="7:8" ht="12.75" customHeight="1">
      <c r="G656" s="11"/>
      <c r="H656" s="11"/>
    </row>
    <row r="657" spans="7:8" ht="12.75" customHeight="1">
      <c r="G657" s="11"/>
      <c r="H657" s="11"/>
    </row>
    <row r="658" spans="7:8" ht="12.75" customHeight="1">
      <c r="G658" s="11"/>
      <c r="H658" s="11"/>
    </row>
    <row r="659" spans="7:8" ht="12.75" customHeight="1">
      <c r="G659" s="11"/>
      <c r="H659" s="11"/>
    </row>
    <row r="660" spans="7:8" ht="12.75" customHeight="1">
      <c r="G660" s="11"/>
      <c r="H660" s="11"/>
    </row>
    <row r="661" spans="7:8" ht="12.75" customHeight="1">
      <c r="G661" s="11"/>
      <c r="H661" s="11"/>
    </row>
    <row r="662" spans="7:8" ht="12.75" customHeight="1">
      <c r="G662" s="11"/>
      <c r="H662" s="11"/>
    </row>
    <row r="663" spans="7:8" ht="12.75" customHeight="1">
      <c r="G663" s="11"/>
      <c r="H663" s="11"/>
    </row>
    <row r="664" spans="7:8" ht="12.75" customHeight="1">
      <c r="G664" s="11"/>
      <c r="H664" s="11"/>
    </row>
    <row r="665" spans="7:8" ht="12.75" customHeight="1">
      <c r="G665" s="11"/>
      <c r="H665" s="11"/>
    </row>
    <row r="666" spans="7:8" ht="12.75" customHeight="1">
      <c r="G666" s="11"/>
      <c r="H666" s="11"/>
    </row>
    <row r="667" spans="7:8" ht="12.75" customHeight="1">
      <c r="G667" s="11"/>
      <c r="H667" s="11"/>
    </row>
    <row r="668" spans="7:8" ht="12.75" customHeight="1">
      <c r="G668" s="11"/>
      <c r="H668" s="11"/>
    </row>
    <row r="669" spans="7:8" ht="12.75" customHeight="1">
      <c r="G669" s="11"/>
      <c r="H669" s="11"/>
    </row>
    <row r="670" spans="7:8" ht="12.75" customHeight="1">
      <c r="G670" s="11"/>
      <c r="H670" s="11"/>
    </row>
    <row r="671" spans="7:8" ht="12.75" customHeight="1">
      <c r="G671" s="11"/>
      <c r="H671" s="11"/>
    </row>
    <row r="672" spans="7:8" ht="12.75" customHeight="1">
      <c r="G672" s="11"/>
      <c r="H672" s="11"/>
    </row>
    <row r="673" spans="7:8" ht="12.75" customHeight="1">
      <c r="G673" s="11"/>
      <c r="H673" s="11"/>
    </row>
    <row r="674" spans="7:8" ht="12.75" customHeight="1">
      <c r="G674" s="11"/>
      <c r="H674" s="11"/>
    </row>
    <row r="675" spans="7:8" ht="12.75" customHeight="1">
      <c r="G675" s="11"/>
      <c r="H675" s="11"/>
    </row>
    <row r="676" spans="7:8" ht="12.75" customHeight="1">
      <c r="G676" s="11"/>
      <c r="H676" s="11"/>
    </row>
    <row r="677" spans="7:8" ht="12.75" customHeight="1">
      <c r="G677" s="11"/>
      <c r="H677" s="11"/>
    </row>
    <row r="678" spans="7:8" ht="12.75" customHeight="1">
      <c r="G678" s="11"/>
      <c r="H678" s="11"/>
    </row>
    <row r="679" spans="7:8" ht="12.75" customHeight="1">
      <c r="G679" s="11"/>
      <c r="H679" s="11"/>
    </row>
    <row r="680" spans="7:8" ht="12.75" customHeight="1">
      <c r="G680" s="11"/>
      <c r="H680" s="11"/>
    </row>
    <row r="681" spans="7:8" ht="12.75" customHeight="1">
      <c r="G681" s="11"/>
      <c r="H681" s="11"/>
    </row>
    <row r="682" spans="7:8" ht="12.75" customHeight="1">
      <c r="G682" s="11"/>
      <c r="H682" s="11"/>
    </row>
    <row r="683" spans="7:8" ht="12.75" customHeight="1">
      <c r="G683" s="11"/>
      <c r="H683" s="11"/>
    </row>
    <row r="684" spans="7:8" ht="12.75" customHeight="1">
      <c r="G684" s="11"/>
      <c r="H684" s="11"/>
    </row>
    <row r="685" spans="7:8" ht="12.75" customHeight="1">
      <c r="G685" s="11"/>
      <c r="H685" s="11"/>
    </row>
    <row r="686" spans="7:8" ht="12.75" customHeight="1">
      <c r="G686" s="11"/>
      <c r="H686" s="11"/>
    </row>
    <row r="687" spans="7:8" ht="12.75" customHeight="1">
      <c r="G687" s="11"/>
      <c r="H687" s="11"/>
    </row>
    <row r="688" spans="7:8" ht="12.75" customHeight="1">
      <c r="G688" s="11"/>
      <c r="H688" s="11"/>
    </row>
    <row r="689" spans="7:8" ht="12.75" customHeight="1">
      <c r="G689" s="11"/>
      <c r="H689" s="11"/>
    </row>
    <row r="690" spans="7:8" ht="12.75" customHeight="1">
      <c r="G690" s="11"/>
      <c r="H690" s="11"/>
    </row>
    <row r="691" spans="7:8" ht="12.75" customHeight="1">
      <c r="G691" s="11"/>
      <c r="H691" s="11"/>
    </row>
    <row r="692" spans="7:8" ht="12.75" customHeight="1">
      <c r="G692" s="11"/>
      <c r="H692" s="11"/>
    </row>
    <row r="693" spans="7:8" ht="12.75" customHeight="1">
      <c r="G693" s="11"/>
      <c r="H693" s="11"/>
    </row>
    <row r="694" spans="7:8" ht="12.75" customHeight="1">
      <c r="G694" s="11"/>
      <c r="H694" s="11"/>
    </row>
    <row r="695" spans="7:8" ht="12.75" customHeight="1">
      <c r="G695" s="11"/>
      <c r="H695" s="11"/>
    </row>
    <row r="696" spans="7:8" ht="12.75" customHeight="1">
      <c r="G696" s="11"/>
      <c r="H696" s="11"/>
    </row>
    <row r="697" spans="7:8" ht="12.75" customHeight="1">
      <c r="G697" s="11"/>
      <c r="H697" s="11"/>
    </row>
    <row r="698" spans="7:8" ht="12.75" customHeight="1">
      <c r="G698" s="11"/>
      <c r="H698" s="11"/>
    </row>
    <row r="699" spans="7:8" ht="12.75" customHeight="1">
      <c r="G699" s="11"/>
      <c r="H699" s="11"/>
    </row>
    <row r="700" spans="7:8" ht="12.75" customHeight="1">
      <c r="G700" s="11"/>
      <c r="H700" s="11"/>
    </row>
    <row r="701" spans="7:8" ht="12.75" customHeight="1">
      <c r="G701" s="11"/>
      <c r="H701" s="11"/>
    </row>
    <row r="702" spans="7:8" ht="12.75" customHeight="1">
      <c r="G702" s="11"/>
      <c r="H702" s="11"/>
    </row>
    <row r="703" spans="7:8" ht="12.75" customHeight="1">
      <c r="G703" s="11"/>
      <c r="H703" s="11"/>
    </row>
    <row r="704" spans="7:8" ht="12.75" customHeight="1">
      <c r="G704" s="11"/>
      <c r="H704" s="11"/>
    </row>
    <row r="705" spans="7:8" ht="12.75" customHeight="1">
      <c r="G705" s="11"/>
      <c r="H705" s="11"/>
    </row>
    <row r="706" spans="7:8" ht="12.75" customHeight="1">
      <c r="G706" s="11"/>
      <c r="H706" s="11"/>
    </row>
    <row r="707" spans="7:8" ht="12.75" customHeight="1">
      <c r="G707" s="11"/>
      <c r="H707" s="11"/>
    </row>
    <row r="708" spans="7:8" ht="12.75" customHeight="1">
      <c r="G708" s="11"/>
      <c r="H708" s="11"/>
    </row>
    <row r="709" spans="7:8" ht="12.75" customHeight="1">
      <c r="G709" s="11"/>
      <c r="H709" s="11"/>
    </row>
    <row r="710" spans="7:8" ht="12.75" customHeight="1">
      <c r="G710" s="11"/>
      <c r="H710" s="11"/>
    </row>
    <row r="711" spans="7:8" ht="12.75" customHeight="1">
      <c r="G711" s="11"/>
      <c r="H711" s="11"/>
    </row>
    <row r="712" spans="7:8" ht="12.75" customHeight="1">
      <c r="G712" s="11"/>
      <c r="H712" s="11"/>
    </row>
    <row r="713" spans="7:8" ht="12.75" customHeight="1">
      <c r="G713" s="11"/>
      <c r="H713" s="11"/>
    </row>
    <row r="714" spans="7:8" ht="12.75" customHeight="1">
      <c r="G714" s="11"/>
      <c r="H714" s="11"/>
    </row>
    <row r="715" spans="7:8" ht="12.75" customHeight="1">
      <c r="G715" s="11"/>
      <c r="H715" s="11"/>
    </row>
    <row r="716" spans="7:8" ht="12.75" customHeight="1">
      <c r="G716" s="11"/>
      <c r="H716" s="11"/>
    </row>
    <row r="717" spans="7:8" ht="12.75" customHeight="1">
      <c r="G717" s="11"/>
      <c r="H717" s="11"/>
    </row>
    <row r="718" spans="7:8" ht="12.75" customHeight="1">
      <c r="G718" s="11"/>
      <c r="H718" s="11"/>
    </row>
    <row r="719" spans="7:8" ht="12.75" customHeight="1">
      <c r="G719" s="11"/>
      <c r="H719" s="11"/>
    </row>
    <row r="720" spans="7:8" ht="12.75" customHeight="1">
      <c r="G720" s="11"/>
      <c r="H720" s="11"/>
    </row>
    <row r="721" spans="7:8" ht="12.75" customHeight="1">
      <c r="G721" s="11"/>
      <c r="H721" s="11"/>
    </row>
    <row r="722" spans="7:8" ht="12.75" customHeight="1">
      <c r="G722" s="11"/>
      <c r="H722" s="11"/>
    </row>
    <row r="723" spans="7:8" ht="12.75" customHeight="1">
      <c r="G723" s="11"/>
      <c r="H723" s="11"/>
    </row>
    <row r="724" spans="7:8" ht="12.75" customHeight="1">
      <c r="G724" s="11"/>
      <c r="H724" s="11"/>
    </row>
    <row r="725" spans="7:8" ht="12.75" customHeight="1">
      <c r="G725" s="11"/>
      <c r="H725" s="11"/>
    </row>
    <row r="726" spans="7:8" ht="12.75" customHeight="1">
      <c r="G726" s="11"/>
      <c r="H726" s="11"/>
    </row>
    <row r="727" spans="7:8" ht="12.75" customHeight="1">
      <c r="G727" s="11"/>
      <c r="H727" s="11"/>
    </row>
    <row r="728" spans="7:8" ht="12.75" customHeight="1">
      <c r="G728" s="11"/>
      <c r="H728" s="11"/>
    </row>
    <row r="729" spans="7:8" ht="12.75" customHeight="1">
      <c r="G729" s="11"/>
      <c r="H729" s="11"/>
    </row>
    <row r="730" spans="7:8" ht="12.75" customHeight="1">
      <c r="G730" s="11"/>
      <c r="H730" s="11"/>
    </row>
    <row r="731" spans="7:8" ht="12.75" customHeight="1">
      <c r="G731" s="11"/>
      <c r="H731" s="11"/>
    </row>
    <row r="732" spans="7:8" ht="12.75" customHeight="1">
      <c r="G732" s="11"/>
      <c r="H732" s="11"/>
    </row>
    <row r="733" spans="7:8" ht="12.75" customHeight="1">
      <c r="G733" s="11"/>
      <c r="H733" s="11"/>
    </row>
    <row r="734" spans="7:8" ht="12.75" customHeight="1">
      <c r="G734" s="11"/>
      <c r="H734" s="11"/>
    </row>
    <row r="735" spans="7:8" ht="12.75" customHeight="1">
      <c r="G735" s="11"/>
      <c r="H735" s="11"/>
    </row>
    <row r="736" spans="7:8" ht="12.75" customHeight="1">
      <c r="G736" s="11"/>
      <c r="H736" s="11"/>
    </row>
    <row r="737" spans="7:8" ht="12.75" customHeight="1">
      <c r="G737" s="11"/>
      <c r="H737" s="11"/>
    </row>
    <row r="738" spans="7:8" ht="12.75" customHeight="1">
      <c r="G738" s="11"/>
      <c r="H738" s="11"/>
    </row>
    <row r="739" spans="7:8" ht="12.75" customHeight="1">
      <c r="G739" s="11"/>
      <c r="H739" s="11"/>
    </row>
    <row r="740" spans="7:8" ht="12.75" customHeight="1">
      <c r="G740" s="11"/>
      <c r="H740" s="11"/>
    </row>
    <row r="741" spans="7:8" ht="12.75" customHeight="1">
      <c r="G741" s="11"/>
      <c r="H741" s="11"/>
    </row>
    <row r="742" spans="7:8" ht="12.75" customHeight="1">
      <c r="G742" s="11"/>
      <c r="H742" s="11"/>
    </row>
    <row r="743" spans="7:8" ht="12.75" customHeight="1">
      <c r="G743" s="11"/>
      <c r="H743" s="11"/>
    </row>
    <row r="744" spans="7:8" ht="12.75" customHeight="1">
      <c r="G744" s="11"/>
      <c r="H744" s="11"/>
    </row>
    <row r="745" spans="7:8" ht="12.75" customHeight="1">
      <c r="G745" s="11"/>
      <c r="H745" s="11"/>
    </row>
    <row r="746" spans="7:8" ht="12.75" customHeight="1">
      <c r="G746" s="11"/>
      <c r="H746" s="11"/>
    </row>
    <row r="747" spans="7:8" ht="12.75" customHeight="1">
      <c r="G747" s="11"/>
      <c r="H747" s="11"/>
    </row>
    <row r="748" spans="7:8" ht="12.75" customHeight="1">
      <c r="G748" s="11"/>
      <c r="H748" s="11"/>
    </row>
    <row r="749" spans="7:8" ht="12.75" customHeight="1">
      <c r="G749" s="11"/>
      <c r="H749" s="11"/>
    </row>
    <row r="750" spans="7:8" ht="12.75" customHeight="1">
      <c r="G750" s="11"/>
      <c r="H750" s="11"/>
    </row>
    <row r="751" spans="7:8" ht="12.75" customHeight="1">
      <c r="G751" s="11"/>
      <c r="H751" s="11"/>
    </row>
    <row r="752" spans="7:8" ht="12.75" customHeight="1">
      <c r="G752" s="11"/>
      <c r="H752" s="11"/>
    </row>
    <row r="753" spans="7:8" ht="12.75" customHeight="1">
      <c r="G753" s="11"/>
      <c r="H753" s="11"/>
    </row>
    <row r="754" spans="7:8" ht="12.75" customHeight="1">
      <c r="G754" s="11"/>
      <c r="H754" s="11"/>
    </row>
    <row r="755" spans="7:8" ht="12.75" customHeight="1">
      <c r="G755" s="11"/>
      <c r="H755" s="11"/>
    </row>
    <row r="756" spans="7:8" ht="12.75" customHeight="1">
      <c r="G756" s="11"/>
      <c r="H756" s="11"/>
    </row>
    <row r="757" spans="7:8" ht="12.75" customHeight="1">
      <c r="G757" s="11"/>
      <c r="H757" s="11"/>
    </row>
    <row r="758" spans="7:8" ht="12.75" customHeight="1">
      <c r="G758" s="11"/>
      <c r="H758" s="11"/>
    </row>
    <row r="759" spans="7:8" ht="12.75" customHeight="1">
      <c r="G759" s="11"/>
      <c r="H759" s="11"/>
    </row>
    <row r="760" spans="7:8" ht="12.75" customHeight="1">
      <c r="G760" s="11"/>
      <c r="H760" s="11"/>
    </row>
    <row r="761" spans="7:8" ht="12.75" customHeight="1">
      <c r="G761" s="11"/>
      <c r="H761" s="11"/>
    </row>
    <row r="762" spans="7:8" ht="12.75" customHeight="1">
      <c r="G762" s="11"/>
      <c r="H762" s="11"/>
    </row>
    <row r="763" spans="7:8" ht="12.75" customHeight="1">
      <c r="G763" s="11"/>
      <c r="H763" s="11"/>
    </row>
    <row r="764" spans="7:8" ht="12.75" customHeight="1">
      <c r="G764" s="11"/>
      <c r="H764" s="11"/>
    </row>
    <row r="765" spans="7:8" ht="12.75" customHeight="1">
      <c r="G765" s="11"/>
      <c r="H765" s="11"/>
    </row>
    <row r="766" spans="7:8" ht="12.75" customHeight="1">
      <c r="G766" s="11"/>
      <c r="H766" s="11"/>
    </row>
    <row r="767" spans="7:8" ht="12.75" customHeight="1">
      <c r="G767" s="11"/>
      <c r="H767" s="11"/>
    </row>
    <row r="768" spans="7:8" ht="12.75" customHeight="1">
      <c r="G768" s="11"/>
      <c r="H768" s="11"/>
    </row>
    <row r="769" spans="7:8" ht="12.75" customHeight="1">
      <c r="G769" s="11"/>
      <c r="H769" s="11"/>
    </row>
    <row r="770" spans="7:8" ht="12.75" customHeight="1">
      <c r="G770" s="11"/>
      <c r="H770" s="11"/>
    </row>
    <row r="771" spans="7:8" ht="12.75" customHeight="1">
      <c r="G771" s="11"/>
      <c r="H771" s="11"/>
    </row>
    <row r="772" spans="7:8" ht="12.75" customHeight="1">
      <c r="G772" s="11"/>
      <c r="H772" s="11"/>
    </row>
    <row r="773" spans="7:8" ht="12.75" customHeight="1">
      <c r="G773" s="11"/>
      <c r="H773" s="11"/>
    </row>
    <row r="774" spans="7:8" ht="12.75" customHeight="1">
      <c r="G774" s="11"/>
      <c r="H774" s="11"/>
    </row>
    <row r="775" spans="7:8" ht="12.75" customHeight="1">
      <c r="G775" s="11"/>
      <c r="H775" s="11"/>
    </row>
    <row r="776" spans="7:8" ht="12.75" customHeight="1">
      <c r="G776" s="11"/>
      <c r="H776" s="11"/>
    </row>
    <row r="777" spans="7:8" ht="12.75" customHeight="1">
      <c r="G777" s="11"/>
      <c r="H777" s="11"/>
    </row>
    <row r="778" spans="7:8" ht="12.75" customHeight="1">
      <c r="G778" s="11"/>
      <c r="H778" s="11"/>
    </row>
    <row r="779" spans="7:8" ht="12.75" customHeight="1">
      <c r="G779" s="11"/>
      <c r="H779" s="11"/>
    </row>
    <row r="780" spans="7:8" ht="12.75" customHeight="1">
      <c r="G780" s="11"/>
      <c r="H780" s="11"/>
    </row>
    <row r="781" spans="7:8" ht="12.75" customHeight="1">
      <c r="G781" s="11"/>
      <c r="H781" s="11"/>
    </row>
    <row r="782" spans="7:8" ht="12.75" customHeight="1">
      <c r="G782" s="11"/>
      <c r="H782" s="11"/>
    </row>
    <row r="783" spans="7:8" ht="12.75" customHeight="1">
      <c r="G783" s="11"/>
      <c r="H783" s="11"/>
    </row>
    <row r="784" spans="7:8" ht="12.75" customHeight="1">
      <c r="G784" s="11"/>
      <c r="H784" s="11"/>
    </row>
    <row r="785" spans="7:8" ht="12.75" customHeight="1">
      <c r="G785" s="11"/>
      <c r="H785" s="11"/>
    </row>
    <row r="786" spans="7:8" ht="12.75" customHeight="1">
      <c r="G786" s="11"/>
      <c r="H786" s="11"/>
    </row>
    <row r="787" spans="7:8" ht="12.75" customHeight="1">
      <c r="G787" s="11"/>
      <c r="H787" s="11"/>
    </row>
    <row r="788" spans="7:8" ht="12.75" customHeight="1">
      <c r="G788" s="11"/>
      <c r="H788" s="11"/>
    </row>
    <row r="789" spans="7:8" ht="12.75" customHeight="1">
      <c r="G789" s="11"/>
      <c r="H789" s="11"/>
    </row>
    <row r="790" spans="7:8" ht="12.75" customHeight="1">
      <c r="G790" s="11"/>
      <c r="H790" s="11"/>
    </row>
    <row r="791" spans="7:8" ht="12.75" customHeight="1">
      <c r="G791" s="11"/>
      <c r="H791" s="11"/>
    </row>
    <row r="792" spans="7:8" ht="12.75" customHeight="1">
      <c r="G792" s="11"/>
      <c r="H792" s="11"/>
    </row>
    <row r="793" spans="7:8" ht="12.75" customHeight="1">
      <c r="G793" s="11"/>
      <c r="H793" s="11"/>
    </row>
    <row r="794" spans="7:8" ht="12.75" customHeight="1">
      <c r="G794" s="11"/>
      <c r="H794" s="11"/>
    </row>
    <row r="795" spans="7:8" ht="12.75" customHeight="1">
      <c r="G795" s="11"/>
      <c r="H795" s="11"/>
    </row>
    <row r="796" spans="7:8" ht="12.75" customHeight="1">
      <c r="G796" s="11"/>
      <c r="H796" s="11"/>
    </row>
    <row r="797" spans="7:8" ht="12.75" customHeight="1">
      <c r="G797" s="11"/>
      <c r="H797" s="11"/>
    </row>
    <row r="798" spans="7:8" ht="12.75" customHeight="1">
      <c r="G798" s="11"/>
      <c r="H798" s="11"/>
    </row>
    <row r="799" spans="7:8" ht="12.75" customHeight="1">
      <c r="G799" s="11"/>
      <c r="H799" s="11"/>
    </row>
    <row r="800" spans="7:8" ht="12.75" customHeight="1">
      <c r="G800" s="11"/>
      <c r="H800" s="11"/>
    </row>
    <row r="801" spans="7:8" ht="12.75" customHeight="1">
      <c r="G801" s="11"/>
      <c r="H801" s="11"/>
    </row>
    <row r="802" spans="7:8" ht="12.75" customHeight="1">
      <c r="G802" s="11"/>
      <c r="H802" s="11"/>
    </row>
    <row r="803" spans="7:8" ht="12.75" customHeight="1">
      <c r="G803" s="11"/>
      <c r="H803" s="11"/>
    </row>
    <row r="804" spans="7:8" ht="12.75" customHeight="1">
      <c r="G804" s="11"/>
      <c r="H804" s="11"/>
    </row>
    <row r="805" spans="7:8" ht="12.75" customHeight="1">
      <c r="G805" s="11"/>
      <c r="H805" s="11"/>
    </row>
    <row r="806" spans="7:8" ht="12.75" customHeight="1">
      <c r="G806" s="11"/>
      <c r="H806" s="11"/>
    </row>
    <row r="807" spans="7:8" ht="12.75" customHeight="1">
      <c r="G807" s="11"/>
      <c r="H807" s="11"/>
    </row>
    <row r="808" spans="7:8" ht="12.75" customHeight="1">
      <c r="G808" s="11"/>
      <c r="H808" s="11"/>
    </row>
    <row r="809" spans="7:8" ht="12.75" customHeight="1">
      <c r="G809" s="11"/>
      <c r="H809" s="11"/>
    </row>
    <row r="810" spans="7:8" ht="12.75" customHeight="1">
      <c r="G810" s="11"/>
      <c r="H810" s="11"/>
    </row>
    <row r="811" spans="7:8" ht="12.75" customHeight="1">
      <c r="G811" s="11"/>
      <c r="H811" s="11"/>
    </row>
    <row r="812" spans="7:8" ht="12.75" customHeight="1">
      <c r="G812" s="11"/>
      <c r="H812" s="11"/>
    </row>
    <row r="813" spans="7:8" ht="12.75" customHeight="1">
      <c r="G813" s="11"/>
      <c r="H813" s="11"/>
    </row>
    <row r="814" spans="7:8" ht="12.75" customHeight="1">
      <c r="G814" s="11"/>
      <c r="H814" s="11"/>
    </row>
    <row r="815" spans="7:8" ht="12.75" customHeight="1">
      <c r="G815" s="11"/>
      <c r="H815" s="11"/>
    </row>
    <row r="816" spans="7:8" ht="12.75" customHeight="1">
      <c r="G816" s="11"/>
      <c r="H816" s="11"/>
    </row>
    <row r="817" spans="7:8" ht="12.75" customHeight="1">
      <c r="G817" s="11"/>
      <c r="H817" s="11"/>
    </row>
    <row r="818" spans="7:8" ht="12.75" customHeight="1">
      <c r="G818" s="11"/>
      <c r="H818" s="11"/>
    </row>
    <row r="819" spans="7:8" ht="12.75" customHeight="1">
      <c r="G819" s="11"/>
      <c r="H819" s="11"/>
    </row>
    <row r="820" spans="7:8" ht="12.75" customHeight="1">
      <c r="G820" s="11"/>
      <c r="H820" s="11"/>
    </row>
    <row r="821" spans="7:8" ht="12.75" customHeight="1">
      <c r="G821" s="11"/>
      <c r="H821" s="11"/>
    </row>
    <row r="822" spans="7:8" ht="12.75" customHeight="1">
      <c r="G822" s="11"/>
      <c r="H822" s="11"/>
    </row>
    <row r="823" spans="7:8" ht="12.75" customHeight="1">
      <c r="G823" s="11"/>
      <c r="H823" s="11"/>
    </row>
    <row r="824" spans="7:8" ht="12.75" customHeight="1">
      <c r="G824" s="11"/>
      <c r="H824" s="11"/>
    </row>
    <row r="825" spans="7:8" ht="12.75" customHeight="1">
      <c r="G825" s="11"/>
      <c r="H825" s="11"/>
    </row>
    <row r="826" spans="7:8" ht="12.75" customHeight="1">
      <c r="G826" s="11"/>
      <c r="H826" s="11"/>
    </row>
    <row r="827" spans="7:8" ht="12.75" customHeight="1">
      <c r="G827" s="11"/>
      <c r="H827" s="11"/>
    </row>
    <row r="828" spans="7:8" ht="12.75" customHeight="1">
      <c r="G828" s="11"/>
      <c r="H828" s="11"/>
    </row>
    <row r="829" spans="7:8" ht="12.75" customHeight="1">
      <c r="G829" s="11"/>
      <c r="H829" s="11"/>
    </row>
    <row r="830" spans="7:8" ht="12.75" customHeight="1">
      <c r="G830" s="11"/>
      <c r="H830" s="11"/>
    </row>
    <row r="831" spans="7:8" ht="12.75" customHeight="1">
      <c r="G831" s="11"/>
      <c r="H831" s="11"/>
    </row>
    <row r="832" spans="7:8" ht="12.75" customHeight="1">
      <c r="G832" s="11"/>
      <c r="H832" s="11"/>
    </row>
    <row r="833" spans="7:8" ht="12.75" customHeight="1">
      <c r="G833" s="11"/>
      <c r="H833" s="11"/>
    </row>
    <row r="834" spans="7:8" ht="12.75" customHeight="1">
      <c r="G834" s="11"/>
      <c r="H834" s="11"/>
    </row>
    <row r="835" spans="7:8" ht="12.75" customHeight="1">
      <c r="G835" s="11"/>
      <c r="H835" s="11"/>
    </row>
    <row r="836" spans="7:8" ht="12.75" customHeight="1">
      <c r="G836" s="11"/>
      <c r="H836" s="11"/>
    </row>
    <row r="837" spans="7:8" ht="12.75" customHeight="1">
      <c r="G837" s="11"/>
      <c r="H837" s="11"/>
    </row>
    <row r="838" spans="7:8" ht="12.75" customHeight="1">
      <c r="G838" s="11"/>
      <c r="H838" s="11"/>
    </row>
    <row r="839" spans="7:8" ht="12.75" customHeight="1">
      <c r="G839" s="11"/>
      <c r="H839" s="11"/>
    </row>
    <row r="840" spans="7:8" ht="12.75" customHeight="1">
      <c r="G840" s="11"/>
      <c r="H840" s="11"/>
    </row>
    <row r="841" spans="7:8" ht="12.75" customHeight="1">
      <c r="G841" s="11"/>
      <c r="H841" s="11"/>
    </row>
    <row r="842" spans="7:8" ht="12.75" customHeight="1">
      <c r="G842" s="11"/>
      <c r="H842" s="11"/>
    </row>
    <row r="843" spans="7:8" ht="12.75" customHeight="1">
      <c r="G843" s="11"/>
      <c r="H843" s="11"/>
    </row>
    <row r="844" spans="7:8" ht="12.75" customHeight="1">
      <c r="G844" s="11"/>
      <c r="H844" s="11"/>
    </row>
    <row r="845" spans="7:8" ht="12.75" customHeight="1">
      <c r="G845" s="11"/>
      <c r="H845" s="11"/>
    </row>
    <row r="846" spans="7:8" ht="12.75" customHeight="1">
      <c r="G846" s="11"/>
      <c r="H846" s="11"/>
    </row>
    <row r="847" spans="7:8" ht="12.75" customHeight="1">
      <c r="G847" s="11"/>
      <c r="H847" s="11"/>
    </row>
    <row r="848" spans="7:8" ht="12.75" customHeight="1">
      <c r="G848" s="11"/>
      <c r="H848" s="11"/>
    </row>
    <row r="849" spans="7:8" ht="12.75" customHeight="1">
      <c r="G849" s="11"/>
      <c r="H849" s="11"/>
    </row>
    <row r="850" spans="7:8" ht="12.75" customHeight="1">
      <c r="G850" s="11"/>
      <c r="H850" s="11"/>
    </row>
    <row r="851" spans="7:8" ht="12.75" customHeight="1">
      <c r="G851" s="11"/>
      <c r="H851" s="11"/>
    </row>
    <row r="852" spans="7:8" ht="12.75" customHeight="1">
      <c r="G852" s="11"/>
      <c r="H852" s="11"/>
    </row>
    <row r="853" spans="7:8" ht="12.75" customHeight="1">
      <c r="G853" s="11"/>
      <c r="H853" s="11"/>
    </row>
    <row r="854" spans="7:8" ht="12.75" customHeight="1">
      <c r="G854" s="11"/>
      <c r="H854" s="11"/>
    </row>
    <row r="855" spans="7:8" ht="12.75" customHeight="1">
      <c r="G855" s="11"/>
      <c r="H855" s="11"/>
    </row>
    <row r="856" spans="7:8" ht="12.75" customHeight="1">
      <c r="G856" s="11"/>
      <c r="H856" s="11"/>
    </row>
    <row r="857" spans="7:8" ht="12.75" customHeight="1">
      <c r="G857" s="11"/>
      <c r="H857" s="11"/>
    </row>
    <row r="858" spans="7:8" ht="12.75" customHeight="1">
      <c r="G858" s="11"/>
      <c r="H858" s="11"/>
    </row>
    <row r="859" spans="7:8" ht="12.75" customHeight="1">
      <c r="G859" s="11"/>
      <c r="H859" s="11"/>
    </row>
    <row r="860" spans="7:8" ht="12.75" customHeight="1">
      <c r="G860" s="11"/>
      <c r="H860" s="11"/>
    </row>
    <row r="861" spans="7:8" ht="12.75" customHeight="1">
      <c r="G861" s="11"/>
      <c r="H861" s="11"/>
    </row>
    <row r="862" spans="7:8" ht="12.75" customHeight="1">
      <c r="G862" s="11"/>
      <c r="H862" s="11"/>
    </row>
    <row r="863" spans="7:8" ht="12.75" customHeight="1">
      <c r="G863" s="11"/>
      <c r="H863" s="11"/>
    </row>
    <row r="864" spans="7:8" ht="12.75" customHeight="1">
      <c r="G864" s="11"/>
      <c r="H864" s="11"/>
    </row>
    <row r="865" spans="7:8" ht="12.75" customHeight="1">
      <c r="G865" s="11"/>
      <c r="H865" s="11"/>
    </row>
    <row r="866" spans="7:8" ht="12.75" customHeight="1">
      <c r="G866" s="11"/>
      <c r="H866" s="11"/>
    </row>
    <row r="867" spans="7:8" ht="12.75" customHeight="1">
      <c r="G867" s="11"/>
      <c r="H867" s="11"/>
    </row>
    <row r="868" spans="7:8" ht="12.75" customHeight="1">
      <c r="G868" s="11"/>
      <c r="H868" s="11"/>
    </row>
    <row r="869" spans="7:8" ht="12.75" customHeight="1">
      <c r="G869" s="11"/>
      <c r="H869" s="11"/>
    </row>
    <row r="870" spans="7:8" ht="12.75" customHeight="1">
      <c r="G870" s="11"/>
      <c r="H870" s="11"/>
    </row>
    <row r="871" spans="7:8" ht="12.75" customHeight="1">
      <c r="G871" s="11"/>
      <c r="H871" s="11"/>
    </row>
    <row r="872" spans="7:8" ht="12.75" customHeight="1">
      <c r="G872" s="11"/>
      <c r="H872" s="11"/>
    </row>
    <row r="873" spans="7:8" ht="12.75" customHeight="1">
      <c r="G873" s="11"/>
      <c r="H873" s="11"/>
    </row>
    <row r="874" spans="7:8" ht="12.75" customHeight="1">
      <c r="G874" s="11"/>
      <c r="H874" s="11"/>
    </row>
    <row r="875" spans="7:8" ht="12.75" customHeight="1">
      <c r="G875" s="11"/>
      <c r="H875" s="11"/>
    </row>
    <row r="876" spans="7:8" ht="12.75" customHeight="1">
      <c r="G876" s="11"/>
      <c r="H876" s="11"/>
    </row>
    <row r="877" spans="7:8" ht="12.75" customHeight="1">
      <c r="G877" s="11"/>
      <c r="H877" s="11"/>
    </row>
    <row r="878" spans="7:8" ht="12.75" customHeight="1">
      <c r="G878" s="11"/>
      <c r="H878" s="11"/>
    </row>
    <row r="879" spans="7:8" ht="12.75" customHeight="1">
      <c r="G879" s="11"/>
      <c r="H879" s="11"/>
    </row>
    <row r="880" spans="7:8" ht="12.75" customHeight="1">
      <c r="G880" s="11"/>
      <c r="H880" s="11"/>
    </row>
    <row r="881" spans="7:8" ht="12.75" customHeight="1">
      <c r="G881" s="11"/>
      <c r="H881" s="11"/>
    </row>
    <row r="882" spans="7:8" ht="12.75" customHeight="1">
      <c r="G882" s="11"/>
      <c r="H882" s="11"/>
    </row>
    <row r="883" spans="7:8" ht="12.75" customHeight="1">
      <c r="G883" s="11"/>
      <c r="H883" s="11"/>
    </row>
    <row r="884" spans="7:8" ht="12.75" customHeight="1">
      <c r="G884" s="11"/>
      <c r="H884" s="11"/>
    </row>
    <row r="885" spans="7:8" ht="12.75" customHeight="1">
      <c r="G885" s="11"/>
      <c r="H885" s="11"/>
    </row>
    <row r="886" spans="7:8" ht="12.75" customHeight="1">
      <c r="G886" s="11"/>
      <c r="H886" s="11"/>
    </row>
    <row r="887" spans="7:8" ht="12.75" customHeight="1">
      <c r="G887" s="11"/>
      <c r="H887" s="11"/>
    </row>
    <row r="888" spans="7:8" ht="12.75" customHeight="1">
      <c r="G888" s="11"/>
      <c r="H888" s="11"/>
    </row>
    <row r="889" spans="7:8" ht="12.75" customHeight="1">
      <c r="G889" s="11"/>
      <c r="H889" s="11"/>
    </row>
    <row r="890" spans="7:8" ht="12.75" customHeight="1">
      <c r="G890" s="11"/>
      <c r="H890" s="11"/>
    </row>
    <row r="891" spans="7:8" ht="12.75" customHeight="1">
      <c r="G891" s="11"/>
      <c r="H891" s="11"/>
    </row>
    <row r="892" spans="7:8" ht="12.75" customHeight="1">
      <c r="G892" s="11"/>
      <c r="H892" s="11"/>
    </row>
    <row r="893" spans="7:8" ht="12.75" customHeight="1">
      <c r="G893" s="11"/>
      <c r="H893" s="11"/>
    </row>
    <row r="894" spans="7:8" ht="12.75" customHeight="1">
      <c r="G894" s="11"/>
      <c r="H894" s="11"/>
    </row>
    <row r="895" spans="7:8" ht="12.75" customHeight="1">
      <c r="G895" s="11"/>
      <c r="H895" s="11"/>
    </row>
    <row r="896" spans="7:8" ht="12.75" customHeight="1">
      <c r="G896" s="11"/>
      <c r="H896" s="11"/>
    </row>
    <row r="897" spans="7:8" ht="12.75" customHeight="1">
      <c r="G897" s="11"/>
      <c r="H897" s="11"/>
    </row>
    <row r="898" spans="7:8" ht="12.75" customHeight="1">
      <c r="G898" s="11"/>
      <c r="H898" s="11"/>
    </row>
    <row r="899" spans="7:8" ht="12.75" customHeight="1">
      <c r="G899" s="11"/>
      <c r="H899" s="11"/>
    </row>
    <row r="900" spans="7:8" ht="12.75" customHeight="1">
      <c r="G900" s="11"/>
      <c r="H900" s="11"/>
    </row>
    <row r="901" spans="7:8" ht="12.75" customHeight="1">
      <c r="G901" s="11"/>
      <c r="H901" s="11"/>
    </row>
    <row r="902" spans="7:8" ht="12.75" customHeight="1">
      <c r="G902" s="11"/>
      <c r="H902" s="11"/>
    </row>
    <row r="903" spans="7:8" ht="12.75" customHeight="1">
      <c r="G903" s="11"/>
      <c r="H903" s="11"/>
    </row>
    <row r="904" spans="7:8" ht="12.75" customHeight="1">
      <c r="G904" s="11"/>
      <c r="H904" s="11"/>
    </row>
    <row r="905" spans="7:8" ht="12.75" customHeight="1">
      <c r="G905" s="11"/>
      <c r="H905" s="11"/>
    </row>
    <row r="906" spans="7:8" ht="12.75" customHeight="1">
      <c r="G906" s="11"/>
      <c r="H906" s="11"/>
    </row>
    <row r="907" spans="7:8" ht="12.75" customHeight="1">
      <c r="G907" s="11"/>
      <c r="H907" s="11"/>
    </row>
    <row r="908" spans="7:8" ht="12.75" customHeight="1">
      <c r="G908" s="11"/>
      <c r="H908" s="11"/>
    </row>
    <row r="909" spans="7:8" ht="12.75" customHeight="1">
      <c r="G909" s="11"/>
      <c r="H909" s="11"/>
    </row>
    <row r="910" spans="7:8" ht="12.75" customHeight="1">
      <c r="G910" s="11"/>
      <c r="H910" s="11"/>
    </row>
    <row r="911" spans="7:8" ht="12.75" customHeight="1">
      <c r="G911" s="11"/>
      <c r="H911" s="11"/>
    </row>
    <row r="912" spans="7:8" ht="12.75" customHeight="1">
      <c r="G912" s="11"/>
      <c r="H912" s="11"/>
    </row>
    <row r="913" spans="7:8" ht="12.75" customHeight="1">
      <c r="G913" s="11"/>
      <c r="H913" s="11"/>
    </row>
    <row r="914" spans="7:8" ht="12.75" customHeight="1">
      <c r="G914" s="11"/>
      <c r="H914" s="11"/>
    </row>
    <row r="915" spans="7:8" ht="12.75" customHeight="1">
      <c r="G915" s="11"/>
      <c r="H915" s="11"/>
    </row>
    <row r="916" spans="7:8" ht="12.75" customHeight="1">
      <c r="G916" s="11"/>
      <c r="H916" s="11"/>
    </row>
    <row r="917" spans="7:8" ht="12.75" customHeight="1">
      <c r="G917" s="11"/>
      <c r="H917" s="11"/>
    </row>
    <row r="918" spans="7:8" ht="12.75" customHeight="1">
      <c r="G918" s="11"/>
      <c r="H918" s="11"/>
    </row>
    <row r="919" spans="7:8" ht="12.75" customHeight="1">
      <c r="G919" s="11"/>
      <c r="H919" s="11"/>
    </row>
    <row r="920" spans="7:8" ht="12.75" customHeight="1">
      <c r="G920" s="11"/>
      <c r="H920" s="11"/>
    </row>
    <row r="921" spans="7:8" ht="12.75" customHeight="1">
      <c r="G921" s="11"/>
      <c r="H921" s="11"/>
    </row>
    <row r="922" spans="7:8" ht="12.75" customHeight="1">
      <c r="G922" s="11"/>
      <c r="H922" s="11"/>
    </row>
    <row r="923" spans="7:8" ht="12.75" customHeight="1">
      <c r="G923" s="11"/>
      <c r="H923" s="11"/>
    </row>
    <row r="924" spans="7:8" ht="12.75" customHeight="1">
      <c r="G924" s="11"/>
      <c r="H924" s="11"/>
    </row>
    <row r="925" spans="7:8" ht="12.75" customHeight="1">
      <c r="G925" s="11"/>
      <c r="H925" s="11"/>
    </row>
    <row r="926" spans="7:8" ht="12.75" customHeight="1">
      <c r="G926" s="11"/>
      <c r="H926" s="11"/>
    </row>
    <row r="927" spans="7:8" ht="12.75" customHeight="1">
      <c r="G927" s="11"/>
      <c r="H927" s="11"/>
    </row>
    <row r="928" spans="7:8" ht="12.75" customHeight="1">
      <c r="G928" s="11"/>
      <c r="H928" s="11"/>
    </row>
    <row r="929" spans="7:8" ht="12.75" customHeight="1">
      <c r="G929" s="11"/>
      <c r="H929" s="11"/>
    </row>
    <row r="930" spans="7:8" ht="12.75" customHeight="1">
      <c r="G930" s="11"/>
      <c r="H930" s="11"/>
    </row>
    <row r="931" spans="7:8" ht="12.75" customHeight="1">
      <c r="G931" s="11"/>
      <c r="H931" s="11"/>
    </row>
    <row r="932" spans="7:8" ht="12.75" customHeight="1">
      <c r="G932" s="11"/>
      <c r="H932" s="11"/>
    </row>
    <row r="933" spans="7:8" ht="12.75" customHeight="1">
      <c r="G933" s="11"/>
      <c r="H933" s="11"/>
    </row>
    <row r="934" spans="7:8" ht="12.75" customHeight="1">
      <c r="G934" s="11"/>
      <c r="H934" s="11"/>
    </row>
    <row r="935" spans="7:8" ht="12.75" customHeight="1">
      <c r="G935" s="11"/>
      <c r="H935" s="11"/>
    </row>
    <row r="936" spans="7:8" ht="12.75" customHeight="1">
      <c r="G936" s="11"/>
      <c r="H936" s="11"/>
    </row>
    <row r="937" spans="7:8" ht="12.75" customHeight="1">
      <c r="G937" s="11"/>
      <c r="H937" s="11"/>
    </row>
    <row r="938" spans="7:8" ht="12.75" customHeight="1">
      <c r="G938" s="11"/>
      <c r="H938" s="11"/>
    </row>
    <row r="939" spans="7:8" ht="12.75" customHeight="1">
      <c r="G939" s="11"/>
      <c r="H939" s="11"/>
    </row>
    <row r="940" spans="7:8" ht="12.75" customHeight="1">
      <c r="G940" s="11"/>
      <c r="H940" s="11"/>
    </row>
    <row r="941" spans="7:8" ht="12.75" customHeight="1">
      <c r="G941" s="11"/>
      <c r="H941" s="11"/>
    </row>
    <row r="942" spans="7:8" ht="12.75" customHeight="1">
      <c r="G942" s="11"/>
      <c r="H942" s="11"/>
    </row>
    <row r="943" spans="7:8" ht="12.75" customHeight="1">
      <c r="G943" s="11"/>
      <c r="H943" s="11"/>
    </row>
    <row r="944" spans="7:8" ht="12.75" customHeight="1">
      <c r="G944" s="11"/>
      <c r="H944" s="11"/>
    </row>
    <row r="945" spans="7:8" ht="12.75" customHeight="1">
      <c r="G945" s="11"/>
      <c r="H945" s="11"/>
    </row>
    <row r="946" spans="7:8" ht="12.75" customHeight="1">
      <c r="G946" s="11"/>
      <c r="H946" s="11"/>
    </row>
    <row r="947" spans="7:8" ht="12.75" customHeight="1">
      <c r="G947" s="11"/>
      <c r="H947" s="11"/>
    </row>
    <row r="948" spans="7:8" ht="12.75" customHeight="1">
      <c r="G948" s="11"/>
      <c r="H948" s="11"/>
    </row>
    <row r="949" spans="7:8" ht="12.75" customHeight="1">
      <c r="G949" s="11"/>
      <c r="H949" s="11"/>
    </row>
    <row r="950" spans="7:8" ht="12.75" customHeight="1">
      <c r="G950" s="11"/>
      <c r="H950" s="11"/>
    </row>
    <row r="951" spans="7:8" ht="12.75" customHeight="1">
      <c r="G951" s="11"/>
      <c r="H951" s="11"/>
    </row>
    <row r="952" spans="7:8" ht="12.75" customHeight="1">
      <c r="G952" s="11"/>
      <c r="H952" s="11"/>
    </row>
    <row r="953" spans="7:8" ht="12.75" customHeight="1">
      <c r="G953" s="11"/>
      <c r="H953" s="11"/>
    </row>
    <row r="954" spans="7:8" ht="12.75" customHeight="1">
      <c r="G954" s="11"/>
      <c r="H954" s="11"/>
    </row>
    <row r="955" spans="7:8" ht="12.75" customHeight="1">
      <c r="G955" s="11"/>
      <c r="H955" s="11"/>
    </row>
    <row r="956" spans="7:8" ht="12.75" customHeight="1">
      <c r="G956" s="11"/>
      <c r="H956" s="11"/>
    </row>
    <row r="957" spans="7:8" ht="12.75" customHeight="1">
      <c r="G957" s="11"/>
      <c r="H957" s="11"/>
    </row>
    <row r="958" spans="7:8" ht="12.75" customHeight="1">
      <c r="G958" s="11"/>
      <c r="H958" s="11"/>
    </row>
    <row r="959" spans="7:8" ht="12.75" customHeight="1">
      <c r="G959" s="11"/>
      <c r="H959" s="11"/>
    </row>
    <row r="960" spans="7:8" ht="12.75" customHeight="1">
      <c r="G960" s="11"/>
      <c r="H960" s="11"/>
    </row>
    <row r="961" spans="7:8" ht="12.75" customHeight="1">
      <c r="G961" s="11"/>
      <c r="H961" s="11"/>
    </row>
    <row r="962" spans="7:8" ht="12.75" customHeight="1">
      <c r="G962" s="11"/>
      <c r="H962" s="11"/>
    </row>
    <row r="963" spans="7:8" ht="12.75" customHeight="1">
      <c r="G963" s="11"/>
      <c r="H963" s="11"/>
    </row>
    <row r="964" spans="7:8" ht="12.75" customHeight="1">
      <c r="G964" s="11"/>
      <c r="H964" s="11"/>
    </row>
    <row r="965" spans="7:8" ht="12.75" customHeight="1">
      <c r="G965" s="11"/>
      <c r="H965" s="11"/>
    </row>
    <row r="966" spans="7:8" ht="12.75" customHeight="1">
      <c r="G966" s="11"/>
      <c r="H966" s="11"/>
    </row>
    <row r="967" spans="7:8" ht="12.75" customHeight="1">
      <c r="G967" s="11"/>
      <c r="H967" s="11"/>
    </row>
    <row r="968" spans="7:8" ht="12.75" customHeight="1">
      <c r="G968" s="11"/>
      <c r="H968" s="11"/>
    </row>
    <row r="969" spans="7:8" ht="12.75" customHeight="1">
      <c r="G969" s="11"/>
      <c r="H969" s="11"/>
    </row>
    <row r="970" spans="7:8" ht="12.75" customHeight="1">
      <c r="G970" s="11"/>
      <c r="H970" s="11"/>
    </row>
    <row r="971" spans="7:8" ht="12.75" customHeight="1">
      <c r="G971" s="11"/>
      <c r="H971" s="11"/>
    </row>
    <row r="972" spans="7:8" ht="12.75" customHeight="1">
      <c r="G972" s="11"/>
      <c r="H972" s="11"/>
    </row>
    <row r="973" spans="7:8" ht="12.75" customHeight="1">
      <c r="G973" s="11"/>
      <c r="H973" s="11"/>
    </row>
    <row r="974" spans="7:8" ht="12.75" customHeight="1">
      <c r="G974" s="11"/>
      <c r="H974" s="11"/>
    </row>
    <row r="975" spans="7:8" ht="12.75" customHeight="1">
      <c r="G975" s="11"/>
      <c r="H975" s="11"/>
    </row>
    <row r="976" spans="7:8" ht="12.75" customHeight="1">
      <c r="G976" s="11"/>
      <c r="H976" s="11"/>
    </row>
    <row r="977" spans="7:8" ht="12.75" customHeight="1">
      <c r="G977" s="11"/>
      <c r="H977" s="11"/>
    </row>
    <row r="978" spans="7:8" ht="12.75" customHeight="1">
      <c r="G978" s="11"/>
      <c r="H978" s="11"/>
    </row>
    <row r="979" spans="7:8" ht="12.75" customHeight="1">
      <c r="G979" s="11"/>
      <c r="H979" s="11"/>
    </row>
    <row r="980" spans="7:8" ht="12.75" customHeight="1">
      <c r="G980" s="11"/>
      <c r="H980" s="11"/>
    </row>
    <row r="981" spans="7:8" ht="12.75" customHeight="1">
      <c r="G981" s="11"/>
      <c r="H981" s="11"/>
    </row>
    <row r="982" spans="7:8" ht="12.75" customHeight="1">
      <c r="G982" s="11"/>
      <c r="H982" s="11"/>
    </row>
    <row r="983" spans="7:8" ht="12.75" customHeight="1">
      <c r="G983" s="11"/>
      <c r="H983" s="11"/>
    </row>
    <row r="984" spans="7:8" ht="12.75" customHeight="1">
      <c r="G984" s="11"/>
      <c r="H984" s="11"/>
    </row>
    <row r="985" spans="7:8" ht="12.75" customHeight="1">
      <c r="G985" s="11"/>
      <c r="H985" s="11"/>
    </row>
    <row r="986" spans="7:8" ht="12.75" customHeight="1">
      <c r="G986" s="11"/>
      <c r="H986" s="11"/>
    </row>
    <row r="987" spans="7:8" ht="12.75" customHeight="1">
      <c r="G987" s="11"/>
      <c r="H987" s="11"/>
    </row>
    <row r="988" spans="7:8" ht="12.75" customHeight="1">
      <c r="G988" s="11"/>
      <c r="H988" s="11"/>
    </row>
    <row r="989" spans="7:8" ht="12.75" customHeight="1">
      <c r="G989" s="11"/>
      <c r="H989" s="11"/>
    </row>
    <row r="990" spans="7:8" ht="12.75" customHeight="1">
      <c r="G990" s="11"/>
      <c r="H990" s="11"/>
    </row>
    <row r="991" spans="7:8" ht="12.75" customHeight="1">
      <c r="G991" s="11"/>
      <c r="H991" s="11"/>
    </row>
    <row r="992" spans="7:8" ht="12.75" customHeight="1">
      <c r="G992" s="11"/>
      <c r="H992" s="11"/>
    </row>
    <row r="993" spans="7:8" ht="12.75" customHeight="1">
      <c r="G993" s="11"/>
      <c r="H993" s="11"/>
    </row>
    <row r="994" spans="7:8" ht="12.75" customHeight="1">
      <c r="G994" s="11"/>
      <c r="H994" s="11"/>
    </row>
    <row r="995" spans="7:8" ht="12.75" customHeight="1">
      <c r="G995" s="11"/>
      <c r="H995" s="11"/>
    </row>
    <row r="996" spans="7:8" ht="12.75" customHeight="1">
      <c r="G996" s="11"/>
      <c r="H996" s="11"/>
    </row>
    <row r="997" spans="7:8" ht="12.75" customHeight="1">
      <c r="G997" s="11"/>
      <c r="H997" s="11"/>
    </row>
    <row r="998" spans="7:8" ht="12.75" customHeight="1">
      <c r="G998" s="11"/>
      <c r="H998" s="11"/>
    </row>
    <row r="999" spans="7:8" ht="12.75" customHeight="1">
      <c r="G999" s="11"/>
      <c r="H999" s="11"/>
    </row>
    <row r="1000" spans="7:8" ht="12.75" customHeight="1">
      <c r="G1000" s="11"/>
      <c r="H1000" s="11"/>
    </row>
    <row r="1001" spans="7:8" ht="12.75" customHeight="1">
      <c r="G1001" s="11"/>
      <c r="H1001" s="11"/>
    </row>
    <row r="1002" spans="7:8" ht="12.75" customHeight="1">
      <c r="G1002" s="11"/>
      <c r="H1002" s="11"/>
    </row>
    <row r="1003" spans="7:8" ht="12.75" customHeight="1">
      <c r="G1003" s="11"/>
      <c r="H1003" s="11"/>
    </row>
    <row r="1004" spans="7:8" ht="12.75" customHeight="1">
      <c r="G1004" s="11"/>
      <c r="H1004" s="11"/>
    </row>
    <row r="1005" spans="7:8" ht="12.75" customHeight="1">
      <c r="G1005" s="11"/>
      <c r="H1005" s="11"/>
    </row>
    <row r="1006" spans="7:8" ht="12.75" customHeight="1">
      <c r="G1006" s="11"/>
      <c r="H1006" s="11"/>
    </row>
    <row r="1007" spans="7:8" ht="12.75" customHeight="1">
      <c r="G1007" s="11"/>
      <c r="H1007" s="11"/>
    </row>
    <row r="1008" spans="7:8" ht="12.75" customHeight="1">
      <c r="G1008" s="11"/>
      <c r="H1008" s="11"/>
    </row>
  </sheetData>
  <mergeCells count="1">
    <mergeCell ref="Q1:R1"/>
  </mergeCells>
  <dataValidations count="1">
    <dataValidation type="list" allowBlank="1" showInputMessage="1" showErrorMessage="1" sqref="C3:C22" xr:uid="{00000000-0002-0000-0600-000000000000}">
      <formula1>$G$3:$G$7</formula1>
    </dataValidation>
  </dataValidations>
  <hyperlinks>
    <hyperlink ref="R3" r:id="rId1" xr:uid="{00000000-0004-0000-0600-000000000000}"/>
    <hyperlink ref="R4" r:id="rId2" xr:uid="{00000000-0004-0000-0600-000001000000}"/>
    <hyperlink ref="R5" r:id="rId3" xr:uid="{00000000-0004-0000-0600-000002000000}"/>
    <hyperlink ref="R6" r:id="rId4" xr:uid="{00000000-0004-0000-0600-000003000000}"/>
    <hyperlink ref="R7" r:id="rId5" xr:uid="{00000000-0004-0000-0600-000004000000}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Detailed Data</vt:lpstr>
      <vt:lpstr>Requirement Status</vt:lpstr>
      <vt:lpstr>Sheet5</vt:lpstr>
      <vt:lpstr>Candidate Tracker </vt:lpstr>
      <vt:lpstr>Interview schedule</vt:lpstr>
      <vt:lpstr>Panel </vt:lpstr>
      <vt:lpstr>Refrences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Gilda</dc:creator>
  <cp:lastModifiedBy>Sagar</cp:lastModifiedBy>
  <dcterms:created xsi:type="dcterms:W3CDTF">2021-06-20T12:10:21Z</dcterms:created>
  <dcterms:modified xsi:type="dcterms:W3CDTF">2021-09-08T12:49:00Z</dcterms:modified>
</cp:coreProperties>
</file>