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Azhar\Excel\Excel Assignments\Excel Assignment 14\"/>
    </mc:Choice>
  </mc:AlternateContent>
  <xr:revisionPtr revIDLastSave="0" documentId="8_{8610B438-93A0-4CC4-9430-E63EE3C7B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H18" i="1"/>
  <c r="C12" i="2"/>
  <c r="I15" i="1"/>
  <c r="C11" i="2"/>
  <c r="I14" i="1"/>
  <c r="A8" i="2"/>
  <c r="H11" i="1"/>
  <c r="A5" i="2"/>
  <c r="H8" i="1"/>
  <c r="A2" i="2"/>
</calcChain>
</file>

<file path=xl/sharedStrings.xml><?xml version="1.0" encoding="utf-8"?>
<sst xmlns="http://schemas.openxmlformats.org/spreadsheetml/2006/main" count="135" uniqueCount="36">
  <si>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</si>
  <si>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</si>
  <si>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</si>
  <si>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</si>
  <si>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</si>
  <si>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</si>
  <si>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</si>
  <si>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</si>
  <si>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</si>
  <si>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</si>
  <si>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</si>
  <si>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</si>
  <si>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</si>
  <si>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</si>
  <si>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</si>
  <si>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</si>
  <si>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</si>
  <si>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</si>
  <si>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</si>
  <si>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</si>
  <si>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</si>
  <si>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</si>
  <si>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</si>
  <si>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</si>
  <si>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</si>
  <si>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</si>
  <si>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</si>
  <si>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</si>
  <si>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</si>
  <si>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4. What is the average amount of Diamonds and Soft drinks looted?</t>
  </si>
  <si>
    <t>5. What is the ratio of soft drinks drunk to soft drinks looted?</t>
  </si>
  <si>
    <t>3. What is the sum total of Diamonds looted from the V.O. Chidambarnar port trust</t>
  </si>
  <si>
    <t>AVG Diamonds looted</t>
  </si>
  <si>
    <t>AVG Soft Drinks looted</t>
  </si>
  <si>
    <t>2. How many Ships were looted near Paradip Port Trust and Chennai Port Trust?</t>
  </si>
  <si>
    <t>3. What is the sum total of Diamonds looted from the V.O. Chidambarnar Port 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</si>
</sst>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276B9-25E4-4456-A115-F08F65231177}" name="Table1" displayName="Table1" ref="A1:F59" totalsRowShown="0" headerRowDxfId="0" dataDxfId="1">
  <autoFilter ref="A1:F59" xr:uid="{855276B9-25E4-4456-A115-F08F65231177}"/>
  <tableColumns count="6">
    <tableColumn id="1" xr3:uid="{971F0A9B-D755-46CB-A45D-BD3F01C9DB8E}" name="Date" dataDxfId="7"/>
    <tableColumn id="2" xr3:uid="{E0F62B5D-D6A1-4A08-B16F-A0B3791171E7}" name="Type of attack" dataDxfId="6"/>
    <tableColumn id="3" xr3:uid="{DD585668-CE5C-4FC7-9D74-172FF4299DD7}" name="Location of attack" dataDxfId="5"/>
    <tableColumn id="4" xr3:uid="{CE5232D8-0BC9-4EA4-802B-FED5320CDF22}" name="Diamonds looted (in ounces)" dataDxfId="4"/>
    <tableColumn id="5" xr3:uid="{ED356728-646E-4D12-B1C0-8145DFF0AB9D}" name="Soft drinks looted (in gallons)" dataDxfId="3"/>
    <tableColumn id="6" xr3:uid="{5412D3CF-9BF1-4C55-A61C-85246ECE5520}" name="Soft Drinks Consum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C551-CBDE-425A-AA08-5D95EA5ECEC8}">
  <dimension ref="A1:H15"/>
  <sheetViews>
    <sheetView tabSelected="1" workbookViewId="0">
      <selection activeCell="C17" sqref="C17"/>
    </sheetView>
  </sheetViews>
  <sheetFormatPr defaultRowHeight="21" x14ac:dyDescent="0.4"/>
  <sheetData>
    <row r="1" spans="1:8" x14ac:dyDescent="0.4">
      <c r="A1" s="5" t="s">
        <v>27</v>
      </c>
      <c r="H1" s="5"/>
    </row>
    <row r="2" spans="1:8" x14ac:dyDescent="0.4">
      <c r="A2">
        <f>SUMIFS(Table1[Diamonds looted (in ounces)],Table1[Location of attack],"Chennai Port Trust")</f>
        <v>7182</v>
      </c>
      <c r="H2" s="5"/>
    </row>
    <row r="4" spans="1:8" x14ac:dyDescent="0.4">
      <c r="A4" s="5" t="s">
        <v>34</v>
      </c>
      <c r="H4" s="5"/>
    </row>
    <row r="5" spans="1:8" x14ac:dyDescent="0.4">
      <c r="A5">
        <f>COUNTIFS(Table1[Type of attack],"Ship/to/Ship",Table1[Location of attack], "Paradip port Trust") + COUNTIF(Table1[Location of attack],"Chennai Port Trust")</f>
        <v>9</v>
      </c>
    </row>
    <row r="6" spans="1:8" x14ac:dyDescent="0.4">
      <c r="H6" s="5"/>
    </row>
    <row r="7" spans="1:8" x14ac:dyDescent="0.4">
      <c r="A7" s="5" t="s">
        <v>35</v>
      </c>
      <c r="H7" s="5"/>
    </row>
    <row r="8" spans="1:8" x14ac:dyDescent="0.4">
      <c r="A8">
        <f>SUMIFS(Table1[Diamonds looted (in ounces)],Table1[Location of attack],"V.O. Chidambaranar Port Trust")</f>
        <v>9887</v>
      </c>
    </row>
    <row r="10" spans="1:8" x14ac:dyDescent="0.4">
      <c r="A10" s="5" t="s">
        <v>29</v>
      </c>
    </row>
    <row r="11" spans="1:8" x14ac:dyDescent="0.4">
      <c r="A11" s="5" t="s">
        <v>32</v>
      </c>
      <c r="C11">
        <f>AVERAGE(Table1[Diamonds looted (in ounces)])</f>
        <v>1254.8620689655172</v>
      </c>
    </row>
    <row r="12" spans="1:8" x14ac:dyDescent="0.4">
      <c r="A12" s="5" t="s">
        <v>33</v>
      </c>
      <c r="C12">
        <f>AVERAGE(Table1[Soft drinks looted (in gallons)])</f>
        <v>2227.7586206896553</v>
      </c>
    </row>
    <row r="14" spans="1:8" x14ac:dyDescent="0.4">
      <c r="A14" s="5" t="s">
        <v>30</v>
      </c>
    </row>
    <row r="15" spans="1:8" x14ac:dyDescent="0.4">
      <c r="A15" t="str">
        <f>ROUND(SUM(Table1[Soft drinks looted (in gallons)])/SUM(Table1[Soft Drinks Consumed]),2)&amp; ":"&amp; SUM(Table1[Soft Drinks Consumed])/SUM(Table1[Soft Drinks Consumed])</f>
        <v>2.55:1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C2" zoomScale="99" workbookViewId="0">
      <selection activeCell="H19" sqref="H19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9.140625" customWidth="1"/>
    <col min="5" max="5" width="19.5" customWidth="1"/>
    <col min="6" max="6" width="15.140625" customWidth="1"/>
    <col min="7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 t="s">
        <v>28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>
        <f>COUNTIFS(Table1[Type of attack],"Ship/to/Ship",Table1[Location of attack], "Paradip port Trust") + COUNTIF(Table1[Location of attack],"Chennai Port Trust")</f>
        <v>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>
        <f>SUMIFS(Table1[Diamonds looted (in ounces)],Table1[Location of attack],"V.O. Chidambaranar Port Trust")</f>
        <v>9887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 t="s">
        <v>29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5" t="s">
        <v>32</v>
      </c>
      <c r="I14" s="2">
        <f>AVERAGE(Table1[Diamonds looted (in ounces)])</f>
        <v>1254.8620689655172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5" t="s">
        <v>33</v>
      </c>
      <c r="I15" s="2">
        <f>AVERAGE(Table1[Soft drinks looted (in gallons)])</f>
        <v>2227.7586206896553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 t="str">
        <f>ROUND(SUM(Table1[Soft drinks looted (in gallons)])/SUM(Table1[Soft Drinks Consumed]),2)&amp; ":"&amp; SUM(Table1[Soft Drinks Consumed])/SUM(Table1[Soft Drinks Consumed])</f>
        <v>2.55:1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2022-12-24T07:31:57Z</dcterms:created>
  <dcterms:modified xsi:type="dcterms:W3CDTF">2022-12-24T07:31:57Z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2022-12-24T07:31:43Z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77f3b320-c934-44f4-9812-38a5abe551e6</vt:lpwstr>
  </property>
  <property fmtid="{D5CDD505-2E9C-101B-9397-08002B2CF9AE}" pid="7" name="MSIP_Label_defa4170-0d19-0005-0004-bc88714345d2_ActionId">
    <vt:lpwstr>6638f5f3-f99c-4ed3-9037-19f5ef0ba7dc</vt:lpwstr>
  </property>
  <property fmtid="{D5CDD505-2E9C-101B-9397-08002B2CF9AE}" pid="8" name="MSIP_Label_defa4170-0d19-0005-0004-bc88714345d2_ContentBits">
    <vt:lpwstr>0</vt:lpwstr>
  </property>
</Properties>
</file>