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\Escritorio\PROGRAMA INVENTARIOS FINAL SANTIAGO\inventarios_solumaster\"/>
    </mc:Choice>
  </mc:AlternateContent>
  <xr:revisionPtr revIDLastSave="0" documentId="13_ncr:1_{4B1205B7-2BE4-4FC9-849A-21336B7A6BD5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D95" i="1"/>
  <c r="D94" i="1"/>
  <c r="D93" i="1"/>
  <c r="D92" i="1"/>
  <c r="D91" i="1"/>
  <c r="D90" i="1"/>
  <c r="D89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58" i="1"/>
  <c r="D57" i="1"/>
  <c r="D56" i="1"/>
  <c r="D54" i="1"/>
  <c r="D53" i="1"/>
  <c r="D5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<sst xmlns="http://schemas.openxmlformats.org/spreadsheetml/2006/main" count="98" uniqueCount="98">
  <si>
    <t>N° de ítem</t>
  </si>
  <si>
    <t>Descrip. art.</t>
  </si>
  <si>
    <t>Cant.uso</t>
  </si>
  <si>
    <t xml:space="preserve">EXA25:EXACT PSO PROCESS CYAN:CF01       </t>
  </si>
  <si>
    <t xml:space="preserve">EXA26:EXACT PSO PROCESS YELLOW:CF01     </t>
  </si>
  <si>
    <t xml:space="preserve">EXA27:EXACT PSO PROCESS MAGENTA:CF01    </t>
  </si>
  <si>
    <t xml:space="preserve">EXA24:EXACT PSO INTENSE BLACK:CF01      </t>
  </si>
  <si>
    <t xml:space="preserve">40249:SF NARANJA FLUORESCENTE:BF01      </t>
  </si>
  <si>
    <t xml:space="preserve">40660:SF VERDE FLUORESCENTE:BF01        </t>
  </si>
  <si>
    <t xml:space="preserve">409T000:SF BARNIZ OP ALTO SECADO:BF01   </t>
  </si>
  <si>
    <t xml:space="preserve">48327:SF STARLITH ROJO BASICO:BF01      </t>
  </si>
  <si>
    <t xml:space="preserve">RP2541545:SV1173 MATTE OVP:BF01         </t>
  </si>
  <si>
    <t xml:space="preserve">51038:SF TINTULIT SEPIA EXTRA:BF01      </t>
  </si>
  <si>
    <t xml:space="preserve">51122:SF TINTULIT AMARILLO ROJIZO:BF01  </t>
  </si>
  <si>
    <t xml:space="preserve">51207:SF TINTULIT NARANJA BASICO:BF01   </t>
  </si>
  <si>
    <t xml:space="preserve">51303:SF ROJO FUEGO:BF01                </t>
  </si>
  <si>
    <t xml:space="preserve">51308:SF TINTULIT ROJO ESCARLATA:BF01   </t>
  </si>
  <si>
    <t xml:space="preserve">51310:SF ROJO RODAMINA:BF01             </t>
  </si>
  <si>
    <t xml:space="preserve">51405:SF AZUL REFLEX:BF01               </t>
  </si>
  <si>
    <t xml:space="preserve">51410:SF TINTULIT AZUL REFLEJO:BF01     </t>
  </si>
  <si>
    <t xml:space="preserve">51427:SF TINTULIT AZUL LAGO:BF01        </t>
  </si>
  <si>
    <t xml:space="preserve">51429:SF TINTULIT AZUL BRONCE:BF01      </t>
  </si>
  <si>
    <t xml:space="preserve">51443:SF AZUL ORIENTAL:BF01             </t>
  </si>
  <si>
    <t xml:space="preserve">51511:SF TINTULIT PURPURA:BF01          </t>
  </si>
  <si>
    <t xml:space="preserve">51541:SF TINTULIT VIOLETA ROJIZO:BF01   </t>
  </si>
  <si>
    <t xml:space="preserve">51612:SF TINTULIT VERDE BASICO:BF01     </t>
  </si>
  <si>
    <t xml:space="preserve">51634:SF TINTULIT VERDE MEDIO:BF01      </t>
  </si>
  <si>
    <t xml:space="preserve">51660:SF TINTULIT VERDE CLARO:BF01      </t>
  </si>
  <si>
    <t xml:space="preserve">532700:A:GREEN DIAMOND:DL06            </t>
  </si>
  <si>
    <t xml:space="preserve">54907:SF PLATA:BF01                     </t>
  </si>
  <si>
    <t xml:space="preserve">57326:SF TINTULIT ROJO INDIO:BF01       </t>
  </si>
  <si>
    <t xml:space="preserve">57978:SF PASTA ANTI-TACK:BF01           </t>
  </si>
  <si>
    <t xml:space="preserve">58970:SF ADITIVO ANTI-SECANTE:AD01      </t>
  </si>
  <si>
    <t xml:space="preserve">S3880:PVC BLANCO:BF31                   </t>
  </si>
  <si>
    <t xml:space="preserve">S3995:PVC PLATA:BG09                    </t>
  </si>
  <si>
    <t xml:space="preserve">AD910:SF SECANTE AD910:CL01             </t>
  </si>
  <si>
    <t xml:space="preserve">B2408:SF AZUL PANTONE 072C:BF01         </t>
  </si>
  <si>
    <t xml:space="preserve">OV9T008:BZ UV BASICO LITOGRAFICO:FK22   </t>
  </si>
  <si>
    <t xml:space="preserve">P021C:SF NARANJA:BF01                   </t>
  </si>
  <si>
    <t xml:space="preserve">P032C:SF ROJO:BF01                      </t>
  </si>
  <si>
    <t xml:space="preserve">RP300153:REDUCTOR LITOGRAFICO:CL01      </t>
  </si>
  <si>
    <t xml:space="preserve">RP3210317:NORMAL PROPANOL:FJ20          </t>
  </si>
  <si>
    <t xml:space="preserve">S1771:POLY ACEITE NEGRO:BF01            </t>
  </si>
  <si>
    <t xml:space="preserve">S1880:POLY ACEITE BLANCO:BF01           </t>
  </si>
  <si>
    <t xml:space="preserve">S3100:PVC AMARILLO ROJIZO:BF31          </t>
  </si>
  <si>
    <t xml:space="preserve">S3338:PVC ROJO:BF31                     </t>
  </si>
  <si>
    <t xml:space="preserve">S3444:PVC AZUL ROJIZO:BF31              </t>
  </si>
  <si>
    <t xml:space="preserve">S3770:PVC NEGRO:BF31                    </t>
  </si>
  <si>
    <t xml:space="preserve">DIA26:DIAMOND PROCESS YELLOW:CF01       </t>
  </si>
  <si>
    <t xml:space="preserve">DIA27:DIAMOND PROCESS MAGENTA:CF01      </t>
  </si>
  <si>
    <t xml:space="preserve">DIA25:DIAMOND PROCESS CYAN:CF01         </t>
  </si>
  <si>
    <t xml:space="preserve">DIA46:DIAMOND PROCESS BLACK:CF01        </t>
  </si>
  <si>
    <t xml:space="preserve">MSB53:MSB RESISTANT VIOLET BASE:BF01    </t>
  </si>
  <si>
    <t xml:space="preserve">ESLHPQFS:ESL HPQ FLUSH:BA01             </t>
  </si>
  <si>
    <t xml:space="preserve">CRL27:CRYSTAL PROCESS MAGENTA:CF01      </t>
  </si>
  <si>
    <t xml:space="preserve">CRL25:CRYSTAL PROCESS CYAN:CF01         </t>
  </si>
  <si>
    <t xml:space="preserve">CRL41:CRYSTAL PROCESS YELLOW GS:CF01    </t>
  </si>
  <si>
    <t xml:space="preserve">CRL46:CRYSTAL PROCESS BLACK:CF01        </t>
  </si>
  <si>
    <t xml:space="preserve">CRL25:CRYSTAL PROCESS CYAN:BF01         </t>
  </si>
  <si>
    <t xml:space="preserve">CRL27:CRYSTAL PROCESS MAGENTA:BF01      </t>
  </si>
  <si>
    <t xml:space="preserve">CRL46:CRYSTAL PROCESS BLACK:BF01        </t>
  </si>
  <si>
    <t xml:space="preserve">CRL41:CRYSTAL PROCESS YELLOW GS:BF01    </t>
  </si>
  <si>
    <t xml:space="preserve">ESLHPQLOLC:ESL HPQLO LIGHT CYAN:BA01    </t>
  </si>
  <si>
    <t xml:space="preserve">ESLHPQLOLM:ESL HPQLO LT MAGENTA:BA01    </t>
  </si>
  <si>
    <t xml:space="preserve">ESLHPQLOPC:ESL HPQLO CYAN:BA01          </t>
  </si>
  <si>
    <t xml:space="preserve">ESLHPQLOPK:ESL HPQLO BLACK:BA01         </t>
  </si>
  <si>
    <t xml:space="preserve">ESLHPQLOPM:ESL HPQLO MAGENTA:BA01       </t>
  </si>
  <si>
    <t xml:space="preserve">ESLHPQLOPY:ESL HPQLO YELLOW:BA01        </t>
  </si>
  <si>
    <t xml:space="preserve">265499:GREEN DIAMOND 132 FOUNT:DL06    </t>
  </si>
  <si>
    <t xml:space="preserve">ESL2HPQLOPM:ESL2 MAGENTA:BA01           </t>
  </si>
  <si>
    <t xml:space="preserve">ESL2HPQLOPK:ESL2 BLACK:BA01             </t>
  </si>
  <si>
    <t xml:space="preserve">ESL2HPQLOPY:ESL2 YELLOW:BA01            </t>
  </si>
  <si>
    <t xml:space="preserve">ESL2HPQLOPC:ESL2 CYAN:BA01              </t>
  </si>
  <si>
    <t xml:space="preserve">39303:SF ROJO RUBINE PANTONE C:BF01     </t>
  </si>
  <si>
    <t xml:space="preserve">51814:SF TINTULIT BLANCO TRANSP:BF01    </t>
  </si>
  <si>
    <t xml:space="preserve">40148:SF AMARILLO FLUORESCENTE:BF01     </t>
  </si>
  <si>
    <t xml:space="preserve">39407:SF AZUL P REFLEX C:BF01           </t>
  </si>
  <si>
    <t xml:space="preserve">40350:SF MAGENTA FUORESCENTE:BF01       </t>
  </si>
  <si>
    <t xml:space="preserve">353R045:SF FOILS MAGENTA H/S:BF01       </t>
  </si>
  <si>
    <t xml:space="preserve">357K010:SF FOILS NEGRO H/S:BF01         </t>
  </si>
  <si>
    <t xml:space="preserve">SNP26:PROCESS YELLOW:CF01               </t>
  </si>
  <si>
    <t xml:space="preserve">SNP46:PROCESS BLACK:CF01                </t>
  </si>
  <si>
    <t xml:space="preserve">SNP25:PROCESS CYAN:CF01                 </t>
  </si>
  <si>
    <t xml:space="preserve">SNP27:PROCESS MAGENTA:CF01              </t>
  </si>
  <si>
    <t xml:space="preserve">SNP46:PROCESS BLACK:BF01                </t>
  </si>
  <si>
    <t xml:space="preserve">SNP25:PROCESS CYAN:BF01                 </t>
  </si>
  <si>
    <t xml:space="preserve">SNP27:PROCESS MAGENTA:BF01              </t>
  </si>
  <si>
    <t xml:space="preserve">SNP26:PROCESS YELLOW:BF01               </t>
  </si>
  <si>
    <t xml:space="preserve">401Y001:ORO PMS 871:BF01                </t>
  </si>
  <si>
    <t xml:space="preserve">FUNI500207:AZUL P299U TERMICO:BF01      </t>
  </si>
  <si>
    <t xml:space="preserve">USTR26:PROCESS YELLOW:CK01              </t>
  </si>
  <si>
    <t xml:space="preserve">USTR27:PROCESS MAGENTA:CK01             </t>
  </si>
  <si>
    <t xml:space="preserve">USTR25:PROCESS CYAN:CK01                </t>
  </si>
  <si>
    <t xml:space="preserve">51815:TINTULIT BLANCO OPACO:BF01        </t>
  </si>
  <si>
    <t xml:space="preserve">USTR84:OPAQUE WHITE:CK01                </t>
  </si>
  <si>
    <t xml:space="preserve">USTR24:INTENSE BLACK:CK01               </t>
  </si>
  <si>
    <t xml:space="preserve">USTR48:TRANSPARENT WHITE:CK01           </t>
  </si>
  <si>
    <t xml:space="preserve">AC7K002:AQUASAK NEGRO:FK24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</si>
</sst>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topLeftCell="A85" workbookViewId="0">
      <selection activeCell="D97" sqref="D97"/>
    </sheetView>
  </sheetViews>
  <sheetFormatPr baseColWidth="10" defaultColWidth="8.796875" defaultRowHeight="14" x14ac:dyDescent="0.3"/>
  <cols>
    <col min="1" max="1" width="2.8984375" bestFit="1" customWidth="1"/>
    <col min="2" max="2" width="9.796875" bestFit="1" customWidth="1"/>
    <col min="3" max="3" width="39.796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90002766</v>
      </c>
      <c r="C2" t="s">
        <v>3</v>
      </c>
      <c r="D2">
        <f>190+12.5+50</f>
        <v>252.5</v>
      </c>
    </row>
    <row r="3" spans="1:4" x14ac:dyDescent="0.3">
      <c r="A3" s="1">
        <v>1</v>
      </c>
      <c r="B3">
        <v>90002767</v>
      </c>
      <c r="C3" t="s">
        <v>4</v>
      </c>
      <c r="D3">
        <f>180+20</f>
        <v>200</v>
      </c>
    </row>
    <row r="4" spans="1:4" x14ac:dyDescent="0.3">
      <c r="A4" s="1">
        <v>2</v>
      </c>
      <c r="B4">
        <v>90002768</v>
      </c>
      <c r="C4" t="s">
        <v>5</v>
      </c>
      <c r="D4">
        <f>160+2.5+12.5+90</f>
        <v>265</v>
      </c>
    </row>
    <row r="5" spans="1:4" x14ac:dyDescent="0.3">
      <c r="A5" s="1">
        <v>3</v>
      </c>
      <c r="B5">
        <v>90154165</v>
      </c>
      <c r="C5" t="s">
        <v>6</v>
      </c>
      <c r="D5">
        <f>180+7.5</f>
        <v>187.5</v>
      </c>
    </row>
    <row r="6" spans="1:4" x14ac:dyDescent="0.3">
      <c r="A6" s="1">
        <v>4</v>
      </c>
      <c r="B6">
        <v>90357726</v>
      </c>
      <c r="C6" t="s">
        <v>7</v>
      </c>
      <c r="D6">
        <f>6</f>
        <v>6</v>
      </c>
    </row>
    <row r="7" spans="1:4" x14ac:dyDescent="0.3">
      <c r="A7" s="1">
        <v>5</v>
      </c>
      <c r="B7">
        <v>90358105</v>
      </c>
      <c r="C7" t="s">
        <v>8</v>
      </c>
      <c r="D7">
        <f>10</f>
        <v>10</v>
      </c>
    </row>
    <row r="8" spans="1:4" x14ac:dyDescent="0.3">
      <c r="A8" s="1">
        <v>6</v>
      </c>
      <c r="B8">
        <v>90358236</v>
      </c>
      <c r="C8" t="s">
        <v>9</v>
      </c>
      <c r="D8">
        <f>18+24+8</f>
        <v>50</v>
      </c>
    </row>
    <row r="9" spans="1:4" x14ac:dyDescent="0.3">
      <c r="A9" s="1">
        <v>7</v>
      </c>
      <c r="B9">
        <v>90358533</v>
      </c>
      <c r="C9" t="s">
        <v>10</v>
      </c>
      <c r="D9">
        <f>4</f>
        <v>4</v>
      </c>
    </row>
    <row r="10" spans="1:4" x14ac:dyDescent="0.3">
      <c r="A10" s="1">
        <v>8</v>
      </c>
      <c r="B10">
        <v>90358578</v>
      </c>
      <c r="C10" t="s">
        <v>11</v>
      </c>
      <c r="D10">
        <f>17</f>
        <v>17</v>
      </c>
    </row>
    <row r="11" spans="1:4" x14ac:dyDescent="0.3">
      <c r="A11" s="1">
        <v>9</v>
      </c>
      <c r="B11">
        <v>90358621</v>
      </c>
      <c r="C11" t="s">
        <v>12</v>
      </c>
      <c r="D11">
        <f>5</f>
        <v>5</v>
      </c>
    </row>
    <row r="12" spans="1:4" x14ac:dyDescent="0.3">
      <c r="A12" s="1">
        <v>10</v>
      </c>
      <c r="B12">
        <v>90358633</v>
      </c>
      <c r="C12" t="s">
        <v>13</v>
      </c>
      <c r="D12">
        <f>1</f>
        <v>1</v>
      </c>
    </row>
    <row r="13" spans="1:4" x14ac:dyDescent="0.3">
      <c r="A13" s="1">
        <v>11</v>
      </c>
      <c r="B13">
        <v>90358639</v>
      </c>
      <c r="C13" t="s">
        <v>14</v>
      </c>
      <c r="D13">
        <f>14+23</f>
        <v>37</v>
      </c>
    </row>
    <row r="14" spans="1:4" x14ac:dyDescent="0.3">
      <c r="A14" s="1">
        <v>12</v>
      </c>
      <c r="B14">
        <v>90358644</v>
      </c>
      <c r="C14" t="s">
        <v>15</v>
      </c>
      <c r="D14">
        <f>2</f>
        <v>2</v>
      </c>
    </row>
    <row r="15" spans="1:4" x14ac:dyDescent="0.3">
      <c r="A15" s="1">
        <v>13</v>
      </c>
      <c r="B15">
        <v>90358663</v>
      </c>
      <c r="C15" t="s">
        <v>16</v>
      </c>
      <c r="D15">
        <f>18+19+8</f>
        <v>45</v>
      </c>
    </row>
    <row r="16" spans="1:4" x14ac:dyDescent="0.3">
      <c r="A16" s="1">
        <v>14</v>
      </c>
      <c r="B16">
        <v>90358665</v>
      </c>
      <c r="C16" t="s">
        <v>17</v>
      </c>
      <c r="D16">
        <f>6+2</f>
        <v>8</v>
      </c>
    </row>
    <row r="17" spans="1:4" x14ac:dyDescent="0.3">
      <c r="A17" s="1">
        <v>15</v>
      </c>
      <c r="B17">
        <v>90358684</v>
      </c>
      <c r="C17" t="s">
        <v>18</v>
      </c>
      <c r="D17">
        <f>1+4</f>
        <v>5</v>
      </c>
    </row>
    <row r="18" spans="1:4" x14ac:dyDescent="0.3">
      <c r="A18" s="1">
        <v>16</v>
      </c>
      <c r="B18">
        <v>90358695</v>
      </c>
      <c r="C18" t="s">
        <v>19</v>
      </c>
      <c r="D18">
        <f>6</f>
        <v>6</v>
      </c>
    </row>
    <row r="19" spans="1:4" x14ac:dyDescent="0.3">
      <c r="A19" s="1">
        <v>17</v>
      </c>
      <c r="B19">
        <v>90358699</v>
      </c>
      <c r="C19" t="s">
        <v>20</v>
      </c>
      <c r="D19">
        <v>5</v>
      </c>
    </row>
    <row r="20" spans="1:4" x14ac:dyDescent="0.3">
      <c r="A20" s="1">
        <v>18</v>
      </c>
      <c r="B20">
        <v>90358701</v>
      </c>
      <c r="C20" t="s">
        <v>21</v>
      </c>
      <c r="D20">
        <f>26+14+7</f>
        <v>47</v>
      </c>
    </row>
    <row r="21" spans="1:4" x14ac:dyDescent="0.3">
      <c r="A21" s="1">
        <v>19</v>
      </c>
      <c r="B21">
        <v>90358702</v>
      </c>
      <c r="C21" t="s">
        <v>22</v>
      </c>
      <c r="D21">
        <f>9</f>
        <v>9</v>
      </c>
    </row>
    <row r="22" spans="1:4" x14ac:dyDescent="0.3">
      <c r="A22" s="1">
        <v>20</v>
      </c>
      <c r="B22">
        <v>90358710</v>
      </c>
      <c r="C22" t="s">
        <v>23</v>
      </c>
      <c r="D22">
        <f>3</f>
        <v>3</v>
      </c>
    </row>
    <row r="23" spans="1:4" x14ac:dyDescent="0.3">
      <c r="A23" s="1">
        <v>21</v>
      </c>
      <c r="B23">
        <v>90358714</v>
      </c>
      <c r="C23" t="s">
        <v>24</v>
      </c>
      <c r="D23">
        <f>3</f>
        <v>3</v>
      </c>
    </row>
    <row r="24" spans="1:4" x14ac:dyDescent="0.3">
      <c r="A24" s="1">
        <v>22</v>
      </c>
      <c r="B24">
        <v>90358727</v>
      </c>
      <c r="C24" t="s">
        <v>25</v>
      </c>
      <c r="D24">
        <v>0</v>
      </c>
    </row>
    <row r="25" spans="1:4" x14ac:dyDescent="0.3">
      <c r="A25" s="1">
        <v>23</v>
      </c>
      <c r="B25">
        <v>90358730</v>
      </c>
      <c r="C25" t="s">
        <v>26</v>
      </c>
      <c r="D25">
        <f>30+15</f>
        <v>45</v>
      </c>
    </row>
    <row r="26" spans="1:4" x14ac:dyDescent="0.3">
      <c r="A26" s="1">
        <v>24</v>
      </c>
      <c r="B26">
        <v>90358731</v>
      </c>
      <c r="C26" t="s">
        <v>27</v>
      </c>
      <c r="D26">
        <f>3</f>
        <v>3</v>
      </c>
    </row>
    <row r="27" spans="1:4" x14ac:dyDescent="0.3">
      <c r="A27" s="1">
        <v>25</v>
      </c>
      <c r="B27">
        <v>90358755</v>
      </c>
      <c r="C27" t="s">
        <v>28</v>
      </c>
      <c r="D27">
        <f>5</f>
        <v>5</v>
      </c>
    </row>
    <row r="28" spans="1:4" x14ac:dyDescent="0.3">
      <c r="A28" s="1">
        <v>26</v>
      </c>
      <c r="B28">
        <v>90358785</v>
      </c>
      <c r="C28" t="s">
        <v>29</v>
      </c>
      <c r="D28">
        <f>12</f>
        <v>12</v>
      </c>
    </row>
    <row r="29" spans="1:4" x14ac:dyDescent="0.3">
      <c r="A29" s="1">
        <v>27</v>
      </c>
      <c r="B29">
        <v>90358932</v>
      </c>
      <c r="C29" t="s">
        <v>30</v>
      </c>
      <c r="D29">
        <f>24+11+7</f>
        <v>42</v>
      </c>
    </row>
    <row r="30" spans="1:4" x14ac:dyDescent="0.3">
      <c r="A30" s="1">
        <v>28</v>
      </c>
      <c r="B30">
        <v>90358950</v>
      </c>
      <c r="C30" t="s">
        <v>31</v>
      </c>
      <c r="D30">
        <f>30+8+8</f>
        <v>46</v>
      </c>
    </row>
    <row r="31" spans="1:4" x14ac:dyDescent="0.3">
      <c r="A31" s="1">
        <v>29</v>
      </c>
      <c r="B31">
        <v>90358964</v>
      </c>
      <c r="C31" t="s">
        <v>32</v>
      </c>
      <c r="D31">
        <f>18+5.1</f>
        <v>23.1</v>
      </c>
    </row>
    <row r="32" spans="1:4" x14ac:dyDescent="0.3">
      <c r="A32" s="1">
        <v>30</v>
      </c>
      <c r="B32">
        <v>90360678</v>
      </c>
      <c r="C32" t="s">
        <v>33</v>
      </c>
      <c r="D32">
        <v>0</v>
      </c>
    </row>
    <row r="33" spans="1:4" x14ac:dyDescent="0.3">
      <c r="A33" s="1">
        <v>31</v>
      </c>
      <c r="B33">
        <v>90360703</v>
      </c>
      <c r="C33" t="s">
        <v>34</v>
      </c>
      <c r="D33">
        <f>3</f>
        <v>3</v>
      </c>
    </row>
    <row r="34" spans="1:4" x14ac:dyDescent="0.3">
      <c r="A34" s="1">
        <v>32</v>
      </c>
      <c r="B34">
        <v>90360943</v>
      </c>
      <c r="C34" t="s">
        <v>35</v>
      </c>
      <c r="D34">
        <f>1.5</f>
        <v>1.5</v>
      </c>
    </row>
    <row r="35" spans="1:4" x14ac:dyDescent="0.3">
      <c r="A35" s="1">
        <v>33</v>
      </c>
      <c r="B35">
        <v>90361084</v>
      </c>
      <c r="C35" t="s">
        <v>36</v>
      </c>
      <c r="D35">
        <f>2</f>
        <v>2</v>
      </c>
    </row>
    <row r="36" spans="1:4" x14ac:dyDescent="0.3">
      <c r="A36" s="1">
        <v>34</v>
      </c>
      <c r="B36">
        <v>90362923</v>
      </c>
      <c r="C36" t="s">
        <v>37</v>
      </c>
      <c r="D36">
        <f>100</f>
        <v>100</v>
      </c>
    </row>
    <row r="37" spans="1:4" x14ac:dyDescent="0.3">
      <c r="A37" s="1">
        <v>35</v>
      </c>
      <c r="B37">
        <v>90362928</v>
      </c>
      <c r="C37" t="s">
        <v>38</v>
      </c>
      <c r="D37">
        <f>9</f>
        <v>9</v>
      </c>
    </row>
    <row r="38" spans="1:4" x14ac:dyDescent="0.3">
      <c r="A38" s="1">
        <v>36</v>
      </c>
      <c r="B38">
        <v>90362932</v>
      </c>
      <c r="C38" t="s">
        <v>39</v>
      </c>
      <c r="D38">
        <f>4</f>
        <v>4</v>
      </c>
    </row>
    <row r="39" spans="1:4" x14ac:dyDescent="0.3">
      <c r="A39" s="1">
        <v>37</v>
      </c>
      <c r="B39">
        <v>90363878</v>
      </c>
      <c r="C39" t="s">
        <v>40</v>
      </c>
      <c r="D39">
        <f>6</f>
        <v>6</v>
      </c>
    </row>
    <row r="40" spans="1:4" x14ac:dyDescent="0.3">
      <c r="A40" s="1">
        <v>38</v>
      </c>
      <c r="B40">
        <v>90363886</v>
      </c>
      <c r="C40" t="s">
        <v>41</v>
      </c>
      <c r="D40">
        <f>135+75</f>
        <v>210</v>
      </c>
    </row>
    <row r="41" spans="1:4" x14ac:dyDescent="0.3">
      <c r="A41" s="1">
        <v>39</v>
      </c>
      <c r="B41">
        <v>90363989</v>
      </c>
      <c r="C41" t="s">
        <v>42</v>
      </c>
      <c r="D41">
        <f>2</f>
        <v>2</v>
      </c>
    </row>
    <row r="42" spans="1:4" x14ac:dyDescent="0.3">
      <c r="A42" s="1">
        <v>40</v>
      </c>
      <c r="B42">
        <v>90363991</v>
      </c>
      <c r="C42" t="s">
        <v>43</v>
      </c>
      <c r="D42">
        <f>2</f>
        <v>2</v>
      </c>
    </row>
    <row r="43" spans="1:4" x14ac:dyDescent="0.3">
      <c r="A43" s="1">
        <v>41</v>
      </c>
      <c r="B43">
        <v>90364027</v>
      </c>
      <c r="C43" t="s">
        <v>44</v>
      </c>
      <c r="D43">
        <f>4</f>
        <v>4</v>
      </c>
    </row>
    <row r="44" spans="1:4" x14ac:dyDescent="0.3">
      <c r="A44" s="1">
        <v>42</v>
      </c>
      <c r="B44">
        <v>90364055</v>
      </c>
      <c r="C44" t="s">
        <v>45</v>
      </c>
      <c r="D44">
        <f>18</f>
        <v>18</v>
      </c>
    </row>
    <row r="45" spans="1:4" x14ac:dyDescent="0.3">
      <c r="A45" s="1">
        <v>43</v>
      </c>
      <c r="B45">
        <v>90364071</v>
      </c>
      <c r="C45" t="s">
        <v>46</v>
      </c>
      <c r="D45">
        <f>18</f>
        <v>18</v>
      </c>
    </row>
    <row r="46" spans="1:4" x14ac:dyDescent="0.3">
      <c r="A46" s="1">
        <v>44</v>
      </c>
      <c r="B46">
        <v>90364087</v>
      </c>
      <c r="C46" t="s">
        <v>47</v>
      </c>
      <c r="D46">
        <f>1+3</f>
        <v>4</v>
      </c>
    </row>
    <row r="47" spans="1:4" x14ac:dyDescent="0.3">
      <c r="A47" s="1">
        <v>45</v>
      </c>
      <c r="B47">
        <v>90910594</v>
      </c>
      <c r="C47" t="s">
        <v>48</v>
      </c>
      <c r="D47">
        <f>90+200+42.5+60</f>
        <v>392.5</v>
      </c>
    </row>
    <row r="48" spans="1:4" x14ac:dyDescent="0.3">
      <c r="A48" s="1">
        <v>46</v>
      </c>
      <c r="B48">
        <v>90910599</v>
      </c>
      <c r="C48" t="s">
        <v>49</v>
      </c>
      <c r="D48">
        <f>160+140+40</f>
        <v>340</v>
      </c>
    </row>
    <row r="49" spans="1:4" x14ac:dyDescent="0.3">
      <c r="A49" s="1">
        <v>47</v>
      </c>
      <c r="B49">
        <v>90910654</v>
      </c>
      <c r="C49" t="s">
        <v>50</v>
      </c>
      <c r="D49">
        <f>150+190+40</f>
        <v>380</v>
      </c>
    </row>
    <row r="50" spans="1:4" x14ac:dyDescent="0.3">
      <c r="A50" s="1">
        <v>48</v>
      </c>
      <c r="B50">
        <v>90910659</v>
      </c>
      <c r="C50" t="s">
        <v>51</v>
      </c>
      <c r="D50">
        <f>270+40</f>
        <v>310</v>
      </c>
    </row>
    <row r="51" spans="1:4" x14ac:dyDescent="0.3">
      <c r="A51" s="1">
        <v>49</v>
      </c>
      <c r="B51">
        <v>90942618</v>
      </c>
      <c r="C51" t="s">
        <v>52</v>
      </c>
      <c r="D51">
        <v>0</v>
      </c>
    </row>
    <row r="52" spans="1:4" x14ac:dyDescent="0.3">
      <c r="A52" s="1">
        <v>50</v>
      </c>
      <c r="B52">
        <v>91200461</v>
      </c>
      <c r="C52" t="s">
        <v>53</v>
      </c>
      <c r="D52">
        <f>4.75</f>
        <v>4.75</v>
      </c>
    </row>
    <row r="53" spans="1:4" x14ac:dyDescent="0.3">
      <c r="A53" s="1">
        <v>51</v>
      </c>
      <c r="B53">
        <v>91238656</v>
      </c>
      <c r="C53" t="s">
        <v>54</v>
      </c>
      <c r="D53">
        <f>20+2.5</f>
        <v>22.5</v>
      </c>
    </row>
    <row r="54" spans="1:4" x14ac:dyDescent="0.3">
      <c r="A54" s="1">
        <v>52</v>
      </c>
      <c r="B54">
        <v>91238657</v>
      </c>
      <c r="C54" t="s">
        <v>55</v>
      </c>
      <c r="D54">
        <f>22.5+2.5</f>
        <v>25</v>
      </c>
    </row>
    <row r="55" spans="1:4" x14ac:dyDescent="0.3">
      <c r="A55" s="1">
        <v>53</v>
      </c>
      <c r="B55">
        <v>91238658</v>
      </c>
      <c r="C55" t="s">
        <v>56</v>
      </c>
      <c r="D55">
        <v>17.5</v>
      </c>
    </row>
    <row r="56" spans="1:4" x14ac:dyDescent="0.3">
      <c r="A56" s="1">
        <v>54</v>
      </c>
      <c r="B56">
        <v>91238659</v>
      </c>
      <c r="C56" t="s">
        <v>57</v>
      </c>
      <c r="D56">
        <f>22.5+2.5</f>
        <v>25</v>
      </c>
    </row>
    <row r="57" spans="1:4" x14ac:dyDescent="0.3">
      <c r="A57" s="1">
        <v>55</v>
      </c>
      <c r="B57">
        <v>91240159</v>
      </c>
      <c r="C57" t="s">
        <v>58</v>
      </c>
      <c r="D57">
        <f>3</f>
        <v>3</v>
      </c>
    </row>
    <row r="58" spans="1:4" x14ac:dyDescent="0.3">
      <c r="A58" s="1">
        <v>56</v>
      </c>
      <c r="B58">
        <v>91240222</v>
      </c>
      <c r="C58" t="s">
        <v>59</v>
      </c>
      <c r="D58">
        <f>1</f>
        <v>1</v>
      </c>
    </row>
    <row r="59" spans="1:4" x14ac:dyDescent="0.3">
      <c r="A59" s="1">
        <v>57</v>
      </c>
      <c r="B59">
        <v>91240223</v>
      </c>
      <c r="C59" t="s">
        <v>60</v>
      </c>
      <c r="D59">
        <v>3</v>
      </c>
    </row>
    <row r="60" spans="1:4" x14ac:dyDescent="0.3">
      <c r="A60" s="1">
        <v>58</v>
      </c>
      <c r="B60">
        <v>91240225</v>
      </c>
      <c r="C60" t="s">
        <v>61</v>
      </c>
      <c r="D60">
        <v>0</v>
      </c>
    </row>
    <row r="61" spans="1:4" x14ac:dyDescent="0.3">
      <c r="A61" s="1">
        <v>59</v>
      </c>
      <c r="B61">
        <v>91316664</v>
      </c>
      <c r="C61" t="s">
        <v>62</v>
      </c>
      <c r="D61">
        <f>1.92</f>
        <v>1.92</v>
      </c>
    </row>
    <row r="62" spans="1:4" x14ac:dyDescent="0.3">
      <c r="A62" s="1">
        <v>60</v>
      </c>
      <c r="B62">
        <v>91316665</v>
      </c>
      <c r="C62" t="s">
        <v>63</v>
      </c>
      <c r="D62">
        <f>0.96</f>
        <v>0.96</v>
      </c>
    </row>
    <row r="63" spans="1:4" x14ac:dyDescent="0.3">
      <c r="A63" s="1">
        <v>61</v>
      </c>
      <c r="B63">
        <v>91316666</v>
      </c>
      <c r="C63" t="s">
        <v>64</v>
      </c>
      <c r="D63">
        <f>26.46</f>
        <v>26.46</v>
      </c>
    </row>
    <row r="64" spans="1:4" x14ac:dyDescent="0.3">
      <c r="A64" s="1">
        <v>62</v>
      </c>
      <c r="B64">
        <v>91316667</v>
      </c>
      <c r="C64" t="s">
        <v>65</v>
      </c>
      <c r="D64">
        <f>23.52</f>
        <v>23.52</v>
      </c>
    </row>
    <row r="65" spans="1:4" x14ac:dyDescent="0.3">
      <c r="A65" s="1">
        <v>63</v>
      </c>
      <c r="B65">
        <v>91316668</v>
      </c>
      <c r="C65" t="s">
        <v>66</v>
      </c>
      <c r="D65">
        <f>15.36</f>
        <v>15.36</v>
      </c>
    </row>
    <row r="66" spans="1:4" x14ac:dyDescent="0.3">
      <c r="A66" s="1">
        <v>64</v>
      </c>
      <c r="B66">
        <v>91316669</v>
      </c>
      <c r="C66" t="s">
        <v>67</v>
      </c>
      <c r="D66">
        <f>20.58</f>
        <v>20.58</v>
      </c>
    </row>
    <row r="67" spans="1:4" x14ac:dyDescent="0.3">
      <c r="A67" s="1">
        <v>65</v>
      </c>
      <c r="B67">
        <v>91422261</v>
      </c>
      <c r="C67" t="s">
        <v>68</v>
      </c>
      <c r="D67">
        <f>3</f>
        <v>3</v>
      </c>
    </row>
    <row r="68" spans="1:4" x14ac:dyDescent="0.3">
      <c r="A68" s="1">
        <v>66</v>
      </c>
      <c r="B68">
        <v>91423918</v>
      </c>
      <c r="C68" t="s">
        <v>69</v>
      </c>
      <c r="D68">
        <f>2.88</f>
        <v>2.88</v>
      </c>
    </row>
    <row r="69" spans="1:4" x14ac:dyDescent="0.3">
      <c r="A69" s="1">
        <v>67</v>
      </c>
      <c r="B69">
        <v>91423919</v>
      </c>
      <c r="C69" t="s">
        <v>70</v>
      </c>
      <c r="D69">
        <f>2.91</f>
        <v>2.91</v>
      </c>
    </row>
    <row r="70" spans="1:4" x14ac:dyDescent="0.3">
      <c r="A70" s="1">
        <v>68</v>
      </c>
      <c r="B70">
        <v>91423930</v>
      </c>
      <c r="C70" t="s">
        <v>71</v>
      </c>
      <c r="D70">
        <f>1.92</f>
        <v>1.92</v>
      </c>
    </row>
    <row r="71" spans="1:4" x14ac:dyDescent="0.3">
      <c r="A71" s="1">
        <v>69</v>
      </c>
      <c r="B71">
        <v>91423932</v>
      </c>
      <c r="C71" t="s">
        <v>72</v>
      </c>
      <c r="D71">
        <f>2.88</f>
        <v>2.88</v>
      </c>
    </row>
    <row r="72" spans="1:4" x14ac:dyDescent="0.3">
      <c r="A72" s="1">
        <v>70</v>
      </c>
      <c r="B72">
        <v>91424612</v>
      </c>
      <c r="C72" t="s">
        <v>73</v>
      </c>
      <c r="D72">
        <f>3</f>
        <v>3</v>
      </c>
    </row>
    <row r="73" spans="1:4" x14ac:dyDescent="0.3">
      <c r="A73" s="1">
        <v>71</v>
      </c>
      <c r="B73">
        <v>91424633</v>
      </c>
      <c r="C73" t="s">
        <v>74</v>
      </c>
      <c r="D73">
        <f>10+8</f>
        <v>18</v>
      </c>
    </row>
    <row r="74" spans="1:4" x14ac:dyDescent="0.3">
      <c r="A74" s="1">
        <v>72</v>
      </c>
      <c r="B74">
        <v>91425833</v>
      </c>
      <c r="C74" t="s">
        <v>75</v>
      </c>
      <c r="D74">
        <f>6</f>
        <v>6</v>
      </c>
    </row>
    <row r="75" spans="1:4" x14ac:dyDescent="0.3">
      <c r="A75" s="1">
        <v>73</v>
      </c>
      <c r="B75">
        <v>91426244</v>
      </c>
      <c r="C75" t="s">
        <v>76</v>
      </c>
      <c r="D75">
        <f>1</f>
        <v>1</v>
      </c>
    </row>
    <row r="76" spans="1:4" x14ac:dyDescent="0.3">
      <c r="A76" s="1">
        <v>74</v>
      </c>
      <c r="B76">
        <v>91427061</v>
      </c>
      <c r="C76" t="s">
        <v>77</v>
      </c>
      <c r="D76">
        <f>7</f>
        <v>7</v>
      </c>
    </row>
    <row r="77" spans="1:4" x14ac:dyDescent="0.3">
      <c r="A77" s="1">
        <v>75</v>
      </c>
      <c r="B77">
        <v>91443150</v>
      </c>
      <c r="C77" t="s">
        <v>78</v>
      </c>
      <c r="D77">
        <f>5</f>
        <v>5</v>
      </c>
    </row>
    <row r="78" spans="1:4" x14ac:dyDescent="0.3">
      <c r="A78" s="1">
        <v>76</v>
      </c>
      <c r="B78">
        <v>91443152</v>
      </c>
      <c r="C78" t="s">
        <v>79</v>
      </c>
      <c r="D78">
        <f>3</f>
        <v>3</v>
      </c>
    </row>
    <row r="79" spans="1:4" x14ac:dyDescent="0.3">
      <c r="A79" s="1">
        <v>77</v>
      </c>
      <c r="B79">
        <v>91642139</v>
      </c>
      <c r="C79" t="s">
        <v>80</v>
      </c>
      <c r="D79">
        <f>92.5</f>
        <v>92.5</v>
      </c>
    </row>
    <row r="80" spans="1:4" x14ac:dyDescent="0.3">
      <c r="A80" s="1">
        <v>78</v>
      </c>
      <c r="B80">
        <v>91642141</v>
      </c>
      <c r="C80" t="s">
        <v>81</v>
      </c>
      <c r="D80">
        <f>92.5</f>
        <v>92.5</v>
      </c>
    </row>
    <row r="81" spans="1:4" x14ac:dyDescent="0.3">
      <c r="A81" s="1">
        <v>79</v>
      </c>
      <c r="B81">
        <v>91642143</v>
      </c>
      <c r="C81" t="s">
        <v>82</v>
      </c>
      <c r="D81">
        <f>30+102.5</f>
        <v>132.5</v>
      </c>
    </row>
    <row r="82" spans="1:4" x14ac:dyDescent="0.3">
      <c r="A82" s="1">
        <v>80</v>
      </c>
      <c r="B82">
        <v>91642171</v>
      </c>
      <c r="C82" t="s">
        <v>83</v>
      </c>
      <c r="D82">
        <f>20+95</f>
        <v>115</v>
      </c>
    </row>
    <row r="83" spans="1:4" x14ac:dyDescent="0.3">
      <c r="A83" s="1">
        <v>81</v>
      </c>
      <c r="B83">
        <v>91649531</v>
      </c>
      <c r="C83" t="s">
        <v>84</v>
      </c>
      <c r="D83">
        <f>80+10+6</f>
        <v>96</v>
      </c>
    </row>
    <row r="84" spans="1:4" x14ac:dyDescent="0.3">
      <c r="A84" s="1">
        <v>82</v>
      </c>
      <c r="B84">
        <v>91649532</v>
      </c>
      <c r="C84" t="s">
        <v>85</v>
      </c>
      <c r="D84">
        <f>90+6</f>
        <v>96</v>
      </c>
    </row>
    <row r="85" spans="1:4" x14ac:dyDescent="0.3">
      <c r="A85" s="1">
        <v>83</v>
      </c>
      <c r="B85">
        <v>91649533</v>
      </c>
      <c r="C85" t="s">
        <v>86</v>
      </c>
      <c r="D85">
        <f>110+8</f>
        <v>118</v>
      </c>
    </row>
    <row r="86" spans="1:4" x14ac:dyDescent="0.3">
      <c r="A86" s="1">
        <v>84</v>
      </c>
      <c r="B86">
        <v>91649538</v>
      </c>
      <c r="C86" t="s">
        <v>87</v>
      </c>
      <c r="D86">
        <f>100+11</f>
        <v>111</v>
      </c>
    </row>
    <row r="87" spans="1:4" x14ac:dyDescent="0.3">
      <c r="A87" s="1">
        <v>85</v>
      </c>
      <c r="B87">
        <v>91659664</v>
      </c>
      <c r="C87" t="s">
        <v>88</v>
      </c>
      <c r="D87">
        <f>5+11</f>
        <v>16</v>
      </c>
    </row>
    <row r="88" spans="1:4" x14ac:dyDescent="0.3">
      <c r="A88" s="1">
        <v>86</v>
      </c>
      <c r="B88">
        <v>91680218</v>
      </c>
      <c r="C88" t="s">
        <v>89</v>
      </c>
      <c r="D88">
        <v>0</v>
      </c>
    </row>
    <row r="89" spans="1:4" x14ac:dyDescent="0.3">
      <c r="A89" s="1">
        <v>87</v>
      </c>
      <c r="B89">
        <v>91792217</v>
      </c>
      <c r="C89" t="s">
        <v>90</v>
      </c>
      <c r="D89">
        <f>30</f>
        <v>30</v>
      </c>
    </row>
    <row r="90" spans="1:4" x14ac:dyDescent="0.3">
      <c r="A90" s="1">
        <v>88</v>
      </c>
      <c r="B90">
        <v>91792230</v>
      </c>
      <c r="C90" t="s">
        <v>91</v>
      </c>
      <c r="D90">
        <f>45</f>
        <v>45</v>
      </c>
    </row>
    <row r="91" spans="1:4" x14ac:dyDescent="0.3">
      <c r="A91" s="1">
        <v>89</v>
      </c>
      <c r="B91">
        <v>91792233</v>
      </c>
      <c r="C91" t="s">
        <v>92</v>
      </c>
      <c r="D91">
        <f>30</f>
        <v>30</v>
      </c>
    </row>
    <row r="92" spans="1:4" x14ac:dyDescent="0.3">
      <c r="A92" s="1">
        <v>90</v>
      </c>
      <c r="B92">
        <v>91798054</v>
      </c>
      <c r="C92" t="s">
        <v>93</v>
      </c>
      <c r="D92">
        <f>17</f>
        <v>17</v>
      </c>
    </row>
    <row r="93" spans="1:4" x14ac:dyDescent="0.3">
      <c r="A93" s="1">
        <v>91</v>
      </c>
      <c r="B93">
        <v>91813779</v>
      </c>
      <c r="C93" t="s">
        <v>94</v>
      </c>
      <c r="D93">
        <f>45</f>
        <v>45</v>
      </c>
    </row>
    <row r="94" spans="1:4" x14ac:dyDescent="0.3">
      <c r="A94" s="1">
        <v>92</v>
      </c>
      <c r="B94">
        <v>91814337</v>
      </c>
      <c r="C94" t="s">
        <v>95</v>
      </c>
      <c r="D94">
        <f>24</f>
        <v>24</v>
      </c>
    </row>
    <row r="95" spans="1:4" x14ac:dyDescent="0.3">
      <c r="A95" s="1">
        <v>93</v>
      </c>
      <c r="B95">
        <v>91832428</v>
      </c>
      <c r="C95" t="s">
        <v>96</v>
      </c>
      <c r="D95">
        <f>45</f>
        <v>45</v>
      </c>
    </row>
    <row r="96" spans="1:4" x14ac:dyDescent="0.3">
      <c r="A96" s="1">
        <v>94</v>
      </c>
      <c r="B96">
        <v>91855702</v>
      </c>
      <c r="C96" t="s">
        <v>97</v>
      </c>
      <c r="D96">
        <v>0</v>
      </c>
    </row>
    <row r="97" spans="4:4" x14ac:dyDescent="0.3">
      <c r="D97">
        <f>SUM(D2:D96)</f>
        <v>4502.74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Santiago Aguirre Rojas</cp:lastModifiedBy>
  <dcterms:created xsi:type="dcterms:W3CDTF">2025-07-29T23:01:07Z</dcterms:created>
  <dcterms:modified xsi:type="dcterms:W3CDTF">2025-07-29T23:41:15Z</dcterms:modified>
</cp:coreProperties>
</file>